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0f0335af1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0ceb1f2af654232"/>
    <x:sheet xmlns:r="http://schemas.openxmlformats.org/officeDocument/2006/relationships" name="Project Plan" sheetId="2" r:id="Ref288093f2d44ab8"/>
    <x:sheet xmlns:r="http://schemas.openxmlformats.org/officeDocument/2006/relationships" name="Dashboard" sheetId="3" r:id="R2aa6362577f04e10"/>
    <x:sheet xmlns:r="http://schemas.openxmlformats.org/officeDocument/2006/relationships" name="Reference Data" sheetId="4" r:id="R3dad9c1884074ee8"/>
    <x:sheet xmlns:r="http://schemas.openxmlformats.org/officeDocument/2006/relationships" name="Revision History" sheetId="5" r:id="R2659da1eec67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top" wrapText="1"/>
    </x:xf>
    <x:xf numFmtId="0" fontId="2" fillId="6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200" fontId="2" fillId="7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7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7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7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 applyAlignment="1">
      <x:alignment horizontal="center" vertical="center"/>
    </x:xf>
    <x:xf numFmtId="201" fontId="7" fillId="8" borderId="0" xfId="0" applyNumberFormat="1" applyFont="1" applyFill="1" applyBorder="1" applyAlignment="1">
      <x:alignment horizontal="center" vertical="center"/>
    </x:xf>
    <x:xf numFmtId="201" fontId="7" fillId="8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30771844c4687" /><Relationship Type="http://schemas.openxmlformats.org/officeDocument/2006/relationships/theme" Target="/xl/theme/theme1.xml" Id="Rfb291651b62d4df0" /><Relationship Type="http://schemas.openxmlformats.org/officeDocument/2006/relationships/sharedStrings" Target="/xl/sharedStrings.xml" Id="R16d2f6deb6b84628" /><Relationship Type="http://schemas.openxmlformats.org/officeDocument/2006/relationships/worksheet" Target="/xl/worksheets/sheet1.xml" Id="R20ceb1f2af654232" /><Relationship Type="http://schemas.openxmlformats.org/officeDocument/2006/relationships/worksheet" Target="/xl/worksheets/sheet2.xml" Id="Ref288093f2d44ab8" /><Relationship Type="http://schemas.openxmlformats.org/officeDocument/2006/relationships/worksheet" Target="/xl/worksheets/sheet3.xml" Id="R2aa6362577f04e10" /><Relationship Type="http://schemas.openxmlformats.org/officeDocument/2006/relationships/worksheet" Target="/xl/worksheets/sheet4.xml" Id="R3dad9c1884074ee8" /><Relationship Type="http://schemas.openxmlformats.org/officeDocument/2006/relationships/worksheet" Target="/xl/worksheets/sheet5.xml" Id="R2659da1eec6745e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94558f95c3f486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Actual Project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4558f95c3f486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MSProjectPlanTable" displayName="EMSProjectPlanTable" ref="A5:O53" headerRowCount="1" totalsRowCount="0" totalsRowShown="0">
  <x:tableColumns count="15">
    <x:tableColumn id="1" name="Data Type"/>
    <x:tableColumn id="2" name="Task ID"/>
    <x:tableColumn id="3" name="Phase"/>
    <x:tableColumn id="4" name="Task"/>
    <x:tableColumn id="5" name="Practical Deliverable"/>
    <x:tableColumn id="6" name="Owner"/>
    <x:tableColumn id="7" name="Priority"/>
    <x:tableColumn id="8" name="Start Date"/>
    <x:tableColumn id="9" name="Due Date"/>
    <x:tableColumn id="10" name="Status"/>
    <x:tableColumn id="11" name="% Complete"/>
    <x:tableColumn id="12" name="Dependency"/>
    <x:tableColumn id="13" name="Schedule Flag"/>
    <x:tableColumn id="14" name="Evidence / Link"/>
    <x:tableColumn id="15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7167580974d496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52dcebd74fd74c6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Environmental Management Implementation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EMS-PLN-001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plan and control EMS implementation from project initiation through environmental aspects, compliance obligations, operational controls, audit, management review and certification readiness.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The first five task rows contain varied Example Data and are excluded from Dashboard/KPI.</x:v>
      </x:c>
    </x:row>
    <x:row r="11">
      <x:c r="A11" s="41" t="str">
        <x:v>2</x:v>
      </x:c>
      <x:c r="B11" s="30" t="str">
        <x:v>Set Data Type = Actual Data for each task when the organization adopts and manages it.</x:v>
      </x:c>
    </x:row>
    <x:row r="12">
      <x:c r="A12" s="41" t="str">
        <x:v>3</x:v>
      </x:c>
      <x:c r="B12" s="30" t="str">
        <x:v>Set realistic dates based on sites, activities, environmental aspects, obligations and resources.</x:v>
      </x:c>
    </x:row>
    <x:row r="13">
      <x:c r="A13" s="41" t="str">
        <x:v>4</x:v>
      </x:c>
      <x:c r="B13" s="30" t="str">
        <x:v>Assign one accountable owner; supporting contributors may be noted separately.</x:v>
      </x:c>
    </x:row>
    <x:row r="14">
      <x:c r="A14" s="41" t="str">
        <x:v>5</x:v>
      </x:c>
      <x:c r="B14" s="30" t="str">
        <x:v>Sequence aspect/compliance analysis before detailed operational controls and objective setting.</x:v>
      </x:c>
    </x:row>
    <x:row r="15">
      <x:c r="A15" s="41" t="str">
        <x:v>6</x:v>
      </x:c>
      <x:c r="B15" s="30" t="str">
        <x:v>Evidence should show operating controls, not only document completion.</x:v>
      </x:c>
    </x:row>
    <x:row r="16">
      <x:c r="A16" s="41" t="str">
        <x:v>7</x:v>
      </x:c>
      <x:c r="B16" s="30" t="str">
        <x:v>Use Dashboard to identify actual overdue, blocked and high-priority work.</x:v>
      </x:c>
    </x:row>
    <x:row r="17">
      <x:c r="A17" s="41" t="str">
        <x:v>8</x:v>
      </x:c>
      <x:c r="B17" s="30" t="str">
        <x:v>ISO baseline source: https://www.iso.org/standard/14001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2" hidden="0" customWidth="1"/>
    <x:col min="3" max="3" width="25" hidden="0" customWidth="1"/>
    <x:col min="4" max="4" width="42" hidden="0" customWidth="1"/>
    <x:col min="5" max="5" width="38" hidden="0" customWidth="1"/>
    <x:col min="6" max="6" width="20" hidden="0" customWidth="1"/>
    <x:col min="7" max="7" width="11" hidden="0" customWidth="1"/>
    <x:col min="8" max="8" width="13" hidden="0" customWidth="1"/>
    <x:col min="9" max="9" width="13" hidden="0" customWidth="1"/>
    <x:col min="10" max="10" width="15" hidden="0" customWidth="1"/>
    <x:col min="11" max="11" width="12" hidden="0" customWidth="1"/>
    <x:col min="12" max="12" width="18" hidden="0" customWidth="1"/>
    <x:col min="13" max="13" width="14" hidden="0" customWidth="1"/>
    <x:col min="14" max="14" width="30" hidden="0" customWidth="1"/>
    <x:col min="15" max="15" width="24" hidden="0" customWidth="1"/>
  </x:cols>
  <x:sheetData>
    <x:row r="1" ht="26" customHeight="1">
      <x:c r="A1" s="5" t="str">
        <x:v>EMS Implementation Project Plan - Main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EMS-PLN-001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>
      <x:c r="A4" s="46" t="str">
        <x:v>The first 5 populated rows contain Example Data / Illustrative Data. They are excluded from Dashboard/KPI calculations. Replace or delete them before operational use.</x:v>
      </x:c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</x:row>
    <x:row r="5">
      <x:c r="A5" s="22" t="str">
        <x:v>Data Type</x:v>
      </x:c>
      <x:c r="B5" s="22" t="str">
        <x:v>Task ID</x:v>
      </x:c>
      <x:c r="C5" s="22" t="str">
        <x:v>Phase</x:v>
      </x:c>
      <x:c r="D5" s="22" t="str">
        <x:v>Task</x:v>
      </x:c>
      <x:c r="E5" s="22" t="str">
        <x:v>Practical Deliverable</x:v>
      </x:c>
      <x:c r="F5" s="22" t="str">
        <x:v>Owner</x:v>
      </x:c>
      <x:c r="G5" s="22" t="str">
        <x:v>Priority</x:v>
      </x:c>
      <x:c r="H5" s="22" t="str">
        <x:v>Start Date</x:v>
      </x:c>
      <x:c r="I5" s="22" t="str">
        <x:v>Due Date</x:v>
      </x:c>
      <x:c r="J5" s="22" t="str">
        <x:v>Status</x:v>
      </x:c>
      <x:c r="K5" s="22" t="str">
        <x:v>% Complete</x:v>
      </x:c>
      <x:c r="L5" s="22" t="str">
        <x:v>Dependency</x:v>
      </x:c>
      <x:c r="M5" s="22" t="str">
        <x:v>Schedule Flag</x:v>
      </x:c>
      <x:c r="N5" s="22" t="str">
        <x:v>Evidence / Link</x:v>
      </x:c>
      <x:c r="O5" s="22" t="str">
        <x:v>Notes</x:v>
      </x:c>
    </x:row>
    <x:row r="6">
      <x:c r="A6" s="53" t="str">
        <x:v>Example Data</x:v>
      </x:c>
      <x:c r="B6" s="50" t="str">
        <x:v>EX-P1-01</x:v>
      </x:c>
      <x:c r="C6" s="50" t="str">
        <x:v>1. Initiation</x:v>
      </x:c>
      <x:c r="D6" s="50" t="str">
        <x:v>Appoint EMS sponsor and implementation lead</x:v>
      </x:c>
      <x:c r="E6" s="50" t="str">
        <x:v>Named sponsor and implementation lead</x:v>
      </x:c>
      <x:c r="F6" s="50" t="str">
        <x:v>Managing Director</x:v>
      </x:c>
      <x:c r="G6" s="50" t="str">
        <x:v>High</x:v>
      </x:c>
      <x:c r="H6" s="56" t="n">
        <x:v>46237</x:v>
      </x:c>
      <x:c r="I6" s="56" t="n">
        <x:v>46241</x:v>
      </x:c>
      <x:c r="J6" s="50" t="str">
        <x:v>Completed</x:v>
      </x:c>
      <x:c r="K6" s="60" t="n">
        <x:v>1</x:v>
      </x:c>
      <x:c r="L6" s="50" t="str"/>
      <x:c r="M6" s="50" t="str">
        <x:f>IF(A6&lt;&gt;"Actual Data","",IF(OR(J6="Completed",J6="Closed"),"Closed",IF(I6="","",IF(I6&lt;TODAY(),"Overdue",IF(I6-TODAY()&lt;=7,"Due Soon","On Track")))))</x:f>
      </x:c>
      <x:c r="N6" s="50" t="str">
        <x:v>Signed appointment memo</x:v>
      </x:c>
      <x:c r="O6" s="50" t="str">
        <x:v>Illustrative initiation task</x:v>
      </x:c>
    </x:row>
    <x:row r="7">
      <x:c r="A7" s="53" t="str">
        <x:v>Example Data</x:v>
      </x:c>
      <x:c r="B7" s="50" t="str">
        <x:v>EX-P2-01</x:v>
      </x:c>
      <x:c r="C7" s="50" t="str">
        <x:v>2. Context &amp; Scope</x:v>
      </x:c>
      <x:c r="D7" s="50" t="str">
        <x:v>Analyze internal and external environmental context</x:v>
      </x:c>
      <x:c r="E7" s="50" t="str">
        <x:v>Context analysis including relevant environmental conditions</x:v>
      </x:c>
      <x:c r="F7" s="50" t="str">
        <x:v>EMS Manager</x:v>
      </x:c>
      <x:c r="G7" s="50" t="str">
        <x:v>High</x:v>
      </x:c>
      <x:c r="H7" s="56" t="n">
        <x:v>46244</x:v>
      </x:c>
      <x:c r="I7" s="56" t="n">
        <x:v>46262</x:v>
      </x:c>
      <x:c r="J7" s="50" t="str">
        <x:v>Completed</x:v>
      </x:c>
      <x:c r="K7" s="60" t="n">
        <x:v>1</x:v>
      </x:c>
      <x:c r="L7" s="50" t="str">
        <x:v>EX-P1-01</x:v>
      </x:c>
      <x:c r="M7" s="50" t="str">
        <x:f>IF(A7&lt;&gt;"Actual Data","",IF(OR(J7="Completed",J7="Closed"),"Closed",IF(I7="","",IF(I7&lt;TODAY(),"Overdue",IF(I7-TODAY()&lt;=7,"Due Soon","On Track")))))</x:f>
      </x:c>
      <x:c r="N7" s="50" t="str">
        <x:v>Context workshop record</x:v>
      </x:c>
      <x:c r="O7" s="50" t="str">
        <x:v>Illustrative completed analysis</x:v>
      </x:c>
    </x:row>
    <x:row r="8">
      <x:c r="A8" s="53" t="str">
        <x:v>Example Data</x:v>
      </x:c>
      <x:c r="B8" s="50" t="str">
        <x:v>EX-P4-03</x:v>
      </x:c>
      <x:c r="C8" s="50" t="str">
        <x:v>4. Planning</x:v>
      </x:c>
      <x:c r="D8" s="50" t="str">
        <x:v>Identify environmental aspects and impacts using life-cycle perspective</x:v>
      </x:c>
      <x:c r="E8" s="50" t="str">
        <x:v>Aspects &amp; impacts register</x:v>
      </x:c>
      <x:c r="F8" s="50" t="str">
        <x:v>Environmental Coordinator</x:v>
      </x:c>
      <x:c r="G8" s="50" t="str">
        <x:v>High</x:v>
      </x:c>
      <x:c r="H8" s="56" t="n">
        <x:v>46266</x:v>
      </x:c>
      <x:c r="I8" s="56" t="n">
        <x:v>46290</x:v>
      </x:c>
      <x:c r="J8" s="50" t="str">
        <x:v>In Progress</x:v>
      </x:c>
      <x:c r="K8" s="60" t="n">
        <x:v>0.65</x:v>
      </x:c>
      <x:c r="L8" s="50" t="str">
        <x:v>EX-P2-01</x:v>
      </x:c>
      <x:c r="M8" s="50" t="str">
        <x:f>IF(A8&lt;&gt;"Actual Data","",IF(OR(J8="Completed",J8="Closed"),"Closed",IF(I8="","",IF(I8&lt;TODAY(),"Overdue",IF(I8-TODAY()&lt;=7,"Due Soon","On Track")))))</x:f>
      </x:c>
      <x:c r="N8" s="50" t="str">
        <x:v>Aspect workshop notes</x:v>
      </x:c>
      <x:c r="O8" s="50" t="str">
        <x:v>Illustrative ongoing planning</x:v>
      </x:c>
    </x:row>
    <x:row r="9">
      <x:c r="A9" s="53" t="str">
        <x:v>Example Data</x:v>
      </x:c>
      <x:c r="B9" s="50" t="str">
        <x:v>EX-P6-02</x:v>
      </x:c>
      <x:c r="C9" s="50" t="str">
        <x:v>6. Support</x:v>
      </x:c>
      <x:c r="D9" s="50" t="str">
        <x:v>Deliver EMS awareness and role-specific training</x:v>
      </x:c>
      <x:c r="E9" s="50" t="str">
        <x:v>Training / awareness evidence</x:v>
      </x:c>
      <x:c r="F9" s="50" t="str">
        <x:v>HR &amp; Training Manager</x:v>
      </x:c>
      <x:c r="G9" s="50" t="str">
        <x:v>Medium</x:v>
      </x:c>
      <x:c r="H9" s="56" t="n">
        <x:v>46280</x:v>
      </x:c>
      <x:c r="I9" s="56" t="n">
        <x:v>46305</x:v>
      </x:c>
      <x:c r="J9" s="50" t="str">
        <x:v>Not Started</x:v>
      </x:c>
      <x:c r="K9" s="60" t="n">
        <x:v>0</x:v>
      </x:c>
      <x:c r="L9" s="50" t="str">
        <x:v>Competence needs</x:v>
      </x:c>
      <x:c r="M9" s="50" t="str">
        <x:f>IF(A9&lt;&gt;"Actual Data","",IF(OR(J9="Completed",J9="Closed"),"Closed",IF(I9="","",IF(I9&lt;TODAY(),"Overdue",IF(I9-TODAY()&lt;=7,"Due Soon","On Track")))))</x:f>
      </x:c>
      <x:c r="N9" s="50" t="str">
        <x:v>Training plan draft</x:v>
      </x:c>
      <x:c r="O9" s="50" t="str">
        <x:v>Illustrative future task</x:v>
      </x:c>
    </x:row>
    <x:row r="10">
      <x:c r="A10" s="53" t="str">
        <x:v>Example Data</x:v>
      </x:c>
      <x:c r="B10" s="50" t="str">
        <x:v>EX-P7-06</x:v>
      </x:c>
      <x:c r="C10" s="50" t="str">
        <x:v>7. Operations</x:v>
      </x:c>
      <x:c r="D10" s="50" t="str">
        <x:v>Conduct environmental emergency drills or tests</x:v>
      </x:c>
      <x:c r="E10" s="50" t="str">
        <x:v>Drill/test records and actions</x:v>
      </x:c>
      <x:c r="F10" s="50" t="str">
        <x:v>Site Manager</x:v>
      </x:c>
      <x:c r="G10" s="50" t="str">
        <x:v>Low</x:v>
      </x:c>
      <x:c r="H10" s="56" t="n">
        <x:v>46296</x:v>
      </x:c>
      <x:c r="I10" s="56" t="n">
        <x:v>46341</x:v>
      </x:c>
      <x:c r="J10" s="50" t="str">
        <x:v>Blocked</x:v>
      </x:c>
      <x:c r="K10" s="60" t="n">
        <x:v>0.2</x:v>
      </x:c>
      <x:c r="L10" s="50" t="str">
        <x:v>Emergency plan</x:v>
      </x:c>
      <x:c r="M10" s="50" t="str">
        <x:f>IF(A10&lt;&gt;"Actual Data","",IF(OR(J10="Completed",J10="Closed"),"Closed",IF(I10="","",IF(I10&lt;TODAY(),"Overdue",IF(I10-TODAY()&lt;=7,"Due Soon","On Track")))))</x:f>
      </x:c>
      <x:c r="N10" s="50" t="str">
        <x:v>Awaiting external responder schedule</x:v>
      </x:c>
      <x:c r="O10" s="50" t="str">
        <x:v>Illustrative blocked task</x:v>
      </x:c>
    </x:row>
    <x:row r="11">
      <x:c r="A11" s="30" t="str"/>
      <x:c r="B11" s="30" t="str">
        <x:v>P1-01</x:v>
      </x:c>
      <x:c r="C11" s="30" t="str">
        <x:v>1. Initiation</x:v>
      </x:c>
      <x:c r="D11" s="30" t="str">
        <x:v>Appoint EMS sponsor and implementation lead</x:v>
      </x:c>
      <x:c r="E11" s="30" t="str">
        <x:v>Named sponsor and implementation lead</x:v>
      </x:c>
      <x:c r="F11" s="30" t="str"/>
      <x:c r="G11" s="30" t="str"/>
      <x:c r="H11" s="57"/>
      <x:c r="I11" s="57"/>
      <x:c r="J11" s="30" t="str"/>
      <x:c r="K11" s="61"/>
      <x:c r="L11" s="30" t="str"/>
      <x:c r="M11" s="30" t="str">
        <x:f>IF(A11&lt;&gt;"Actual Data","",IF(OR(J11="Completed",J11="Closed"),"Closed",IF(I11="","",IF(I11&lt;TODAY(),"Overdue",IF(I11-TODAY()&lt;=7,"Due Soon","On Track")))))</x:f>
      </x:c>
      <x:c r="N11" s="30" t="str"/>
      <x:c r="O11" s="30" t="str"/>
    </x:row>
    <x:row r="12">
      <x:c r="A12" s="30" t="str"/>
      <x:c r="B12" s="30" t="str">
        <x:v>P1-02</x:v>
      </x:c>
      <x:c r="C12" s="30" t="str">
        <x:v>1. Initiation</x:v>
      </x:c>
      <x:c r="D12" s="30" t="str">
        <x:v>Define EMS implementation objectives and governance</x:v>
      </x:c>
      <x:c r="E12" s="30" t="str">
        <x:v>Approved implementation brief / charter</x:v>
      </x:c>
      <x:c r="F12" s="30" t="str"/>
      <x:c r="G12" s="30" t="str"/>
      <x:c r="H12" s="57"/>
      <x:c r="I12" s="57"/>
      <x:c r="J12" s="30" t="str"/>
      <x:c r="K12" s="61"/>
      <x:c r="L12" s="30" t="str"/>
      <x:c r="M12" s="30" t="str">
        <x:f>IF(A12&lt;&gt;"Actual Data","",IF(OR(J12="Completed",J12="Closed"),"Closed",IF(I12="","",IF(I12&lt;TODAY(),"Overdue",IF(I12-TODAY()&lt;=7,"Due Soon","On Track")))))</x:f>
      </x:c>
      <x:c r="N12" s="30" t="str"/>
      <x:c r="O12" s="30" t="str"/>
    </x:row>
    <x:row r="13">
      <x:c r="A13" s="30" t="str"/>
      <x:c r="B13" s="30" t="str">
        <x:v>P1-03</x:v>
      </x:c>
      <x:c r="C13" s="30" t="str">
        <x:v>1. Initiation</x:v>
      </x:c>
      <x:c r="D13" s="30" t="str">
        <x:v>Identify implementation team and key process/site representatives</x:v>
      </x:c>
      <x:c r="E13" s="30" t="str">
        <x:v>Implementation team and governance structure</x:v>
      </x:c>
      <x:c r="F13" s="30" t="str"/>
      <x:c r="G13" s="30" t="str"/>
      <x:c r="H13" s="57"/>
      <x:c r="I13" s="57"/>
      <x:c r="J13" s="30" t="str"/>
      <x:c r="K13" s="61"/>
      <x:c r="L13" s="30" t="str"/>
      <x:c r="M13" s="30" t="str">
        <x:f>IF(A13&lt;&gt;"Actual Data","",IF(OR(J13="Completed",J13="Closed"),"Closed",IF(I13="","",IF(I13&lt;TODAY(),"Overdue",IF(I13-TODAY()&lt;=7,"Due Soon","On Track")))))</x:f>
      </x:c>
      <x:c r="N13" s="30" t="str"/>
      <x:c r="O13" s="30" t="str"/>
    </x:row>
    <x:row r="14">
      <x:c r="A14" s="30" t="str"/>
      <x:c r="B14" s="30" t="str">
        <x:v>P1-04</x:v>
      </x:c>
      <x:c r="C14" s="30" t="str">
        <x:v>1. Initiation</x:v>
      </x:c>
      <x:c r="D14" s="30" t="str">
        <x:v>Confirm ISO 14001:2026 baseline and certification intent</x:v>
      </x:c>
      <x:c r="E14" s="30" t="str">
        <x:v>Baseline and project assumptions</x:v>
      </x:c>
      <x:c r="F14" s="30" t="str"/>
      <x:c r="G14" s="30" t="str"/>
      <x:c r="H14" s="57"/>
      <x:c r="I14" s="57"/>
      <x:c r="J14" s="30" t="str"/>
      <x:c r="K14" s="61"/>
      <x:c r="L14" s="30" t="str"/>
      <x:c r="M14" s="30" t="str">
        <x:f>IF(A14&lt;&gt;"Actual Data","",IF(OR(J14="Completed",J14="Closed"),"Closed",IF(I14="","",IF(I14&lt;TODAY(),"Overdue",IF(I14-TODAY()&lt;=7,"Due Soon","On Track")))))</x:f>
      </x:c>
      <x:c r="N14" s="30" t="str"/>
      <x:c r="O14" s="30" t="str"/>
    </x:row>
    <x:row r="15">
      <x:c r="A15" s="30" t="str"/>
      <x:c r="B15" s="30" t="str">
        <x:v>P2-01</x:v>
      </x:c>
      <x:c r="C15" s="30" t="str">
        <x:v>2. Context &amp; Scope</x:v>
      </x:c>
      <x:c r="D15" s="30" t="str">
        <x:v>Analyze internal and external environmental context</x:v>
      </x:c>
      <x:c r="E15" s="30" t="str">
        <x:v>Context analysis including relevant environmental conditions</x:v>
      </x:c>
      <x:c r="F15" s="30" t="str"/>
      <x:c r="G15" s="30" t="str"/>
      <x:c r="H15" s="57"/>
      <x:c r="I15" s="57"/>
      <x:c r="J15" s="30" t="str"/>
      <x:c r="K15" s="61"/>
      <x:c r="L15" s="30" t="str"/>
      <x:c r="M15" s="30" t="str">
        <x:f>IF(A15&lt;&gt;"Actual Data","",IF(OR(J15="Completed",J15="Closed"),"Closed",IF(I15="","",IF(I15&lt;TODAY(),"Overdue",IF(I15-TODAY()&lt;=7,"Due Soon","On Track")))))</x:f>
      </x:c>
      <x:c r="N15" s="30" t="str"/>
      <x:c r="O15" s="30" t="str"/>
    </x:row>
    <x:row r="16">
      <x:c r="A16" s="30" t="str"/>
      <x:c r="B16" s="30" t="str">
        <x:v>P2-02</x:v>
      </x:c>
      <x:c r="C16" s="30" t="str">
        <x:v>2. Context &amp; Scope</x:v>
      </x:c>
      <x:c r="D16" s="30" t="str">
        <x:v>Identify interested parties and relevant environmental needs/expectations</x:v>
      </x:c>
      <x:c r="E16" s="30" t="str">
        <x:v>Interested parties register</x:v>
      </x:c>
      <x:c r="F16" s="30" t="str"/>
      <x:c r="G16" s="30" t="str"/>
      <x:c r="H16" s="57"/>
      <x:c r="I16" s="57"/>
      <x:c r="J16" s="30" t="str"/>
      <x:c r="K16" s="61"/>
      <x:c r="L16" s="30" t="str"/>
      <x:c r="M16" s="30" t="str">
        <x:f>IF(A16&lt;&gt;"Actual Data","",IF(OR(J16="Completed",J16="Closed"),"Closed",IF(I16="","",IF(I16&lt;TODAY(),"Overdue",IF(I16-TODAY()&lt;=7,"Due Soon","On Track")))))</x:f>
      </x:c>
      <x:c r="N16" s="30" t="str"/>
      <x:c r="O16" s="30" t="str"/>
    </x:row>
    <x:row r="17">
      <x:c r="A17" s="30" t="str"/>
      <x:c r="B17" s="30" t="str">
        <x:v>P2-03</x:v>
      </x:c>
      <x:c r="C17" s="30" t="str">
        <x:v>2. Context &amp; Scope</x:v>
      </x:c>
      <x:c r="D17" s="30" t="str">
        <x:v>Define EMS scope, sites, activities and interfaces</x:v>
      </x:c>
      <x:c r="E17" s="30" t="str">
        <x:v>Approved EMS scope</x:v>
      </x:c>
      <x:c r="F17" s="30" t="str"/>
      <x:c r="G17" s="30" t="str"/>
      <x:c r="H17" s="57"/>
      <x:c r="I17" s="57"/>
      <x:c r="J17" s="30" t="str"/>
      <x:c r="K17" s="61"/>
      <x:c r="L17" s="30" t="str"/>
      <x:c r="M17" s="30" t="str">
        <x:f>IF(A17&lt;&gt;"Actual Data","",IF(OR(J17="Completed",J17="Closed"),"Closed",IF(I17="","",IF(I17&lt;TODAY(),"Overdue",IF(I17-TODAY()&lt;=7,"Due Soon","On Track")))))</x:f>
      </x:c>
      <x:c r="N17" s="30" t="str"/>
      <x:c r="O17" s="30" t="str"/>
    </x:row>
    <x:row r="18">
      <x:c r="A18" s="30" t="str"/>
      <x:c r="B18" s="30" t="str">
        <x:v>P2-04</x:v>
      </x:c>
      <x:c r="C18" s="30" t="str">
        <x:v>2. Context &amp; Scope</x:v>
      </x:c>
      <x:c r="D18" s="30" t="str">
        <x:v>Map EMS processes and operational interfaces</x:v>
      </x:c>
      <x:c r="E18" s="30" t="str">
        <x:v>EMS process map</x:v>
      </x:c>
      <x:c r="F18" s="30" t="str"/>
      <x:c r="G18" s="30" t="str"/>
      <x:c r="H18" s="57"/>
      <x:c r="I18" s="57"/>
      <x:c r="J18" s="30" t="str"/>
      <x:c r="K18" s="61"/>
      <x:c r="L18" s="30" t="str"/>
      <x:c r="M18" s="30" t="str">
        <x:f>IF(A18&lt;&gt;"Actual Data","",IF(OR(J18="Completed",J18="Closed"),"Closed",IF(I18="","",IF(I18&lt;TODAY(),"Overdue",IF(I18-TODAY()&lt;=7,"Due Soon","On Track")))))</x:f>
      </x:c>
      <x:c r="N18" s="30" t="str"/>
      <x:c r="O18" s="30" t="str"/>
    </x:row>
    <x:row r="19">
      <x:c r="A19" s="30" t="str"/>
      <x:c r="B19" s="30" t="str">
        <x:v>P3-01</x:v>
      </x:c>
      <x:c r="C19" s="30" t="str">
        <x:v>3. Gap Analysis</x:v>
      </x:c>
      <x:c r="D19" s="30" t="str">
        <x:v>Perform EMS gap analysis</x:v>
      </x:c>
      <x:c r="E19" s="30" t="str">
        <x:v>Completed gap assessment with evidence</x:v>
      </x:c>
      <x:c r="F19" s="30" t="str"/>
      <x:c r="G19" s="30" t="str"/>
      <x:c r="H19" s="57"/>
      <x:c r="I19" s="57"/>
      <x:c r="J19" s="30" t="str"/>
      <x:c r="K19" s="61"/>
      <x:c r="L19" s="30" t="str"/>
      <x:c r="M19" s="30" t="str">
        <x:f>IF(A19&lt;&gt;"Actual Data","",IF(OR(J19="Completed",J19="Closed"),"Closed",IF(I19="","",IF(I19&lt;TODAY(),"Overdue",IF(I19-TODAY()&lt;=7,"Due Soon","On Track")))))</x:f>
      </x:c>
      <x:c r="N19" s="30" t="str"/>
      <x:c r="O19" s="30" t="str"/>
    </x:row>
    <x:row r="20">
      <x:c r="A20" s="30" t="str"/>
      <x:c r="B20" s="30" t="str">
        <x:v>P3-02</x:v>
      </x:c>
      <x:c r="C20" s="30" t="str">
        <x:v>3. Gap Analysis</x:v>
      </x:c>
      <x:c r="D20" s="30" t="str">
        <x:v>Prioritize gaps and approve action plan</x:v>
      </x:c>
      <x:c r="E20" s="30" t="str">
        <x:v>Gap analysis action plan</x:v>
      </x:c>
      <x:c r="F20" s="30" t="str"/>
      <x:c r="G20" s="30" t="str"/>
      <x:c r="H20" s="57"/>
      <x:c r="I20" s="57"/>
      <x:c r="J20" s="30" t="str"/>
      <x:c r="K20" s="61"/>
      <x:c r="L20" s="30" t="str"/>
      <x:c r="M20" s="30" t="str">
        <x:f>IF(A20&lt;&gt;"Actual Data","",IF(OR(J20="Completed",J20="Closed"),"Closed",IF(I20="","",IF(I20&lt;TODAY(),"Overdue",IF(I20-TODAY()&lt;=7,"Due Soon","On Track")))))</x:f>
      </x:c>
      <x:c r="N20" s="30" t="str"/>
      <x:c r="O20" s="30" t="str"/>
    </x:row>
    <x:row r="21">
      <x:c r="A21" s="30" t="str"/>
      <x:c r="B21" s="30" t="str">
        <x:v>P4-01</x:v>
      </x:c>
      <x:c r="C21" s="30" t="str">
        <x:v>4. Planning</x:v>
      </x:c>
      <x:c r="D21" s="30" t="str">
        <x:v>Define environmental aspect identification and significance method</x:v>
      </x:c>
      <x:c r="E21" s="30" t="str">
        <x:v>Approved aspect / impact method</x:v>
      </x:c>
      <x:c r="F21" s="30" t="str"/>
      <x:c r="G21" s="30" t="str"/>
      <x:c r="H21" s="57"/>
      <x:c r="I21" s="57"/>
      <x:c r="J21" s="30" t="str"/>
      <x:c r="K21" s="61"/>
      <x:c r="L21" s="30" t="str"/>
      <x:c r="M21" s="30" t="str">
        <x:f>IF(A21&lt;&gt;"Actual Data","",IF(OR(J21="Completed",J21="Closed"),"Closed",IF(I21="","",IF(I21&lt;TODAY(),"Overdue",IF(I21-TODAY()&lt;=7,"Due Soon","On Track")))))</x:f>
      </x:c>
      <x:c r="N21" s="30" t="str"/>
      <x:c r="O21" s="30" t="str"/>
    </x:row>
    <x:row r="22">
      <x:c r="A22" s="30" t="str"/>
      <x:c r="B22" s="30" t="str">
        <x:v>P4-02</x:v>
      </x:c>
      <x:c r="C22" s="30" t="str">
        <x:v>4. Planning</x:v>
      </x:c>
      <x:c r="D22" s="30" t="str">
        <x:v>Identify activities, products and services for aspect review</x:v>
      </x:c>
      <x:c r="E22" s="30" t="str">
        <x:v>Aspect review inventory</x:v>
      </x:c>
      <x:c r="F22" s="30" t="str"/>
      <x:c r="G22" s="30" t="str"/>
      <x:c r="H22" s="57"/>
      <x:c r="I22" s="57"/>
      <x:c r="J22" s="30" t="str"/>
      <x:c r="K22" s="61"/>
      <x:c r="L22" s="30" t="str"/>
      <x:c r="M22" s="30" t="str">
        <x:f>IF(A22&lt;&gt;"Actual Data","",IF(OR(J22="Completed",J22="Closed"),"Closed",IF(I22="","",IF(I22&lt;TODAY(),"Overdue",IF(I22-TODAY()&lt;=7,"Due Soon","On Track")))))</x:f>
      </x:c>
      <x:c r="N22" s="30" t="str"/>
      <x:c r="O22" s="30" t="str"/>
    </x:row>
    <x:row r="23">
      <x:c r="A23" s="30" t="str"/>
      <x:c r="B23" s="30" t="str">
        <x:v>P4-03</x:v>
      </x:c>
      <x:c r="C23" s="30" t="str">
        <x:v>4. Planning</x:v>
      </x:c>
      <x:c r="D23" s="30" t="str">
        <x:v>Identify environmental aspects and impacts using life-cycle perspective</x:v>
      </x:c>
      <x:c r="E23" s="30" t="str">
        <x:v>Aspects &amp; impacts register</x:v>
      </x:c>
      <x:c r="F23" s="30" t="str"/>
      <x:c r="G23" s="30" t="str"/>
      <x:c r="H23" s="57"/>
      <x:c r="I23" s="57"/>
      <x:c r="J23" s="30" t="str"/>
      <x:c r="K23" s="61"/>
      <x:c r="L23" s="30" t="str"/>
      <x:c r="M23" s="30" t="str">
        <x:f>IF(A23&lt;&gt;"Actual Data","",IF(OR(J23="Completed",J23="Closed"),"Closed",IF(I23="","",IF(I23&lt;TODAY(),"Overdue",IF(I23-TODAY()&lt;=7,"Due Soon","On Track")))))</x:f>
      </x:c>
      <x:c r="N23" s="30" t="str"/>
      <x:c r="O23" s="30" t="str"/>
    </x:row>
    <x:row r="24">
      <x:c r="A24" s="30" t="str"/>
      <x:c r="B24" s="30" t="str">
        <x:v>P4-04</x:v>
      </x:c>
      <x:c r="C24" s="30" t="str">
        <x:v>4. Planning</x:v>
      </x:c>
      <x:c r="D24" s="30" t="str">
        <x:v>Evaluate significant environmental aspects</x:v>
      </x:c>
      <x:c r="E24" s="30" t="str">
        <x:v>Significance results and rationale</x:v>
      </x:c>
      <x:c r="F24" s="30" t="str"/>
      <x:c r="G24" s="30" t="str"/>
      <x:c r="H24" s="57"/>
      <x:c r="I24" s="57"/>
      <x:c r="J24" s="30" t="str"/>
      <x:c r="K24" s="61"/>
      <x:c r="L24" s="30" t="str"/>
      <x:c r="M24" s="30" t="str">
        <x:f>IF(A24&lt;&gt;"Actual Data","",IF(OR(J24="Completed",J24="Closed"),"Closed",IF(I24="","",IF(I24&lt;TODAY(),"Overdue",IF(I24-TODAY()&lt;=7,"Due Soon","On Track")))))</x:f>
      </x:c>
      <x:c r="N24" s="30" t="str"/>
      <x:c r="O24" s="30" t="str"/>
    </x:row>
    <x:row r="25">
      <x:c r="A25" s="30" t="str"/>
      <x:c r="B25" s="30" t="str">
        <x:v>P4-05</x:v>
      </x:c>
      <x:c r="C25" s="30" t="str">
        <x:v>4. Planning</x:v>
      </x:c>
      <x:c r="D25" s="30" t="str">
        <x:v>Identify EMS risks and opportunities</x:v>
      </x:c>
      <x:c r="E25" s="30" t="str">
        <x:v>Risks/opportunities register</x:v>
      </x:c>
      <x:c r="F25" s="30" t="str"/>
      <x:c r="G25" s="30" t="str"/>
      <x:c r="H25" s="57"/>
      <x:c r="I25" s="57"/>
      <x:c r="J25" s="30" t="str"/>
      <x:c r="K25" s="61"/>
      <x:c r="L25" s="30" t="str"/>
      <x:c r="M25" s="30" t="str">
        <x:f>IF(A25&lt;&gt;"Actual Data","",IF(OR(J25="Completed",J25="Closed"),"Closed",IF(I25="","",IF(I25&lt;TODAY(),"Overdue",IF(I25-TODAY()&lt;=7,"Due Soon","On Track")))))</x:f>
      </x:c>
      <x:c r="N25" s="30" t="str"/>
      <x:c r="O25" s="30" t="str"/>
    </x:row>
    <x:row r="26">
      <x:c r="A26" s="30" t="str"/>
      <x:c r="B26" s="30" t="str">
        <x:v>P4-06</x:v>
      </x:c>
      <x:c r="C26" s="30" t="str">
        <x:v>4. Planning</x:v>
      </x:c>
      <x:c r="D26" s="30" t="str">
        <x:v>Identify compliance obligations from authoritative sources</x:v>
      </x:c>
      <x:c r="E26" s="30" t="str">
        <x:v>Compliance obligations register</x:v>
      </x:c>
      <x:c r="F26" s="30" t="str"/>
      <x:c r="G26" s="30" t="str"/>
      <x:c r="H26" s="57"/>
      <x:c r="I26" s="57"/>
      <x:c r="J26" s="30" t="str"/>
      <x:c r="K26" s="61"/>
      <x:c r="L26" s="30" t="str"/>
      <x:c r="M26" s="30" t="str">
        <x:f>IF(A26&lt;&gt;"Actual Data","",IF(OR(J26="Completed",J26="Closed"),"Closed",IF(I26="","",IF(I26&lt;TODAY(),"Overdue",IF(I26-TODAY()&lt;=7,"Due Soon","On Track")))))</x:f>
      </x:c>
      <x:c r="N26" s="30" t="str"/>
      <x:c r="O26" s="30" t="str"/>
    </x:row>
    <x:row r="27">
      <x:c r="A27" s="30" t="str"/>
      <x:c r="B27" s="30" t="str">
        <x:v>P4-07</x:v>
      </x:c>
      <x:c r="C27" s="30" t="str">
        <x:v>4. Planning</x:v>
      </x:c>
      <x:c r="D27" s="30" t="str">
        <x:v>Establish environmental objectives, indicators and plans</x:v>
      </x:c>
      <x:c r="E27" s="30" t="str">
        <x:v>Objectives / KPI register</x:v>
      </x:c>
      <x:c r="F27" s="30" t="str"/>
      <x:c r="G27" s="30" t="str"/>
      <x:c r="H27" s="57"/>
      <x:c r="I27" s="57"/>
      <x:c r="J27" s="30" t="str"/>
      <x:c r="K27" s="61"/>
      <x:c r="L27" s="30" t="str"/>
      <x:c r="M27" s="30" t="str">
        <x:f>IF(A27&lt;&gt;"Actual Data","",IF(OR(J27="Completed",J27="Closed"),"Closed",IF(I27="","",IF(I27&lt;TODAY(),"Overdue",IF(I27-TODAY()&lt;=7,"Due Soon","On Track")))))</x:f>
      </x:c>
      <x:c r="N27" s="30" t="str"/>
      <x:c r="O27" s="30" t="str"/>
    </x:row>
    <x:row r="28">
      <x:c r="A28" s="30" t="str"/>
      <x:c r="B28" s="30" t="str">
        <x:v>P4-08</x:v>
      </x:c>
      <x:c r="C28" s="30" t="str">
        <x:v>4. Planning</x:v>
      </x:c>
      <x:c r="D28" s="30" t="str">
        <x:v>Define planning-of-change controls for EMS-relevant changes</x:v>
      </x:c>
      <x:c r="E28" s="30" t="str">
        <x:v>Change-control method</x:v>
      </x:c>
      <x:c r="F28" s="30" t="str"/>
      <x:c r="G28" s="30" t="str"/>
      <x:c r="H28" s="57"/>
      <x:c r="I28" s="57"/>
      <x:c r="J28" s="30" t="str"/>
      <x:c r="K28" s="61"/>
      <x:c r="L28" s="30" t="str"/>
      <x:c r="M28" s="30" t="str">
        <x:f>IF(A28&lt;&gt;"Actual Data","",IF(OR(J28="Completed",J28="Closed"),"Closed",IF(I28="","",IF(I28&lt;TODAY(),"Overdue",IF(I28-TODAY()&lt;=7,"Due Soon","On Track")))))</x:f>
      </x:c>
      <x:c r="N28" s="30" t="str"/>
      <x:c r="O28" s="30" t="str"/>
    </x:row>
    <x:row r="29">
      <x:c r="A29" s="30" t="str"/>
      <x:c r="B29" s="30" t="str">
        <x:v>P5-01</x:v>
      </x:c>
      <x:c r="C29" s="30" t="str">
        <x:v>5. Leadership</x:v>
      </x:c>
      <x:c r="D29" s="30" t="str">
        <x:v>Approve environmental policy</x:v>
      </x:c>
      <x:c r="E29" s="30" t="str">
        <x:v>Approved and communicated policy</x:v>
      </x:c>
      <x:c r="F29" s="30" t="str"/>
      <x:c r="G29" s="30" t="str"/>
      <x:c r="H29" s="57"/>
      <x:c r="I29" s="57"/>
      <x:c r="J29" s="30" t="str"/>
      <x:c r="K29" s="61"/>
      <x:c r="L29" s="30" t="str"/>
      <x:c r="M29" s="30" t="str">
        <x:f>IF(A29&lt;&gt;"Actual Data","",IF(OR(J29="Completed",J29="Closed"),"Closed",IF(I29="","",IF(I29&lt;TODAY(),"Overdue",IF(I29-TODAY()&lt;=7,"Due Soon","On Track")))))</x:f>
      </x:c>
      <x:c r="N29" s="30" t="str"/>
      <x:c r="O29" s="30" t="str"/>
    </x:row>
    <x:row r="30">
      <x:c r="A30" s="30" t="str"/>
      <x:c r="B30" s="30" t="str">
        <x:v>P5-02</x:v>
      </x:c>
      <x:c r="C30" s="30" t="str">
        <x:v>5. Leadership</x:v>
      </x:c>
      <x:c r="D30" s="30" t="str">
        <x:v>Assign environmental roles, responsibilities and authorities</x:v>
      </x:c>
      <x:c r="E30" s="30" t="str">
        <x:v>Roles/responsibilities matrix</x:v>
      </x:c>
      <x:c r="F30" s="30" t="str"/>
      <x:c r="G30" s="30" t="str"/>
      <x:c r="H30" s="57"/>
      <x:c r="I30" s="57"/>
      <x:c r="J30" s="30" t="str"/>
      <x:c r="K30" s="61"/>
      <x:c r="L30" s="30" t="str"/>
      <x:c r="M30" s="30" t="str">
        <x:f>IF(A30&lt;&gt;"Actual Data","",IF(OR(J30="Completed",J30="Closed"),"Closed",IF(I30="","",IF(I30&lt;TODAY(),"Overdue",IF(I30-TODAY()&lt;=7,"Due Soon","On Track")))))</x:f>
      </x:c>
      <x:c r="N30" s="30" t="str"/>
      <x:c r="O30" s="30" t="str"/>
    </x:row>
    <x:row r="31">
      <x:c r="A31" s="30" t="str"/>
      <x:c r="B31" s="30" t="str">
        <x:v>P5-03</x:v>
      </x:c>
      <x:c r="C31" s="30" t="str">
        <x:v>5. Leadership</x:v>
      </x:c>
      <x:c r="D31" s="30" t="str">
        <x:v>Integrate EMS responsibilities into business/operational governance</x:v>
      </x:c>
      <x:c r="E31" s="30" t="str">
        <x:v>Governance evidence</x:v>
      </x:c>
      <x:c r="F31" s="30" t="str"/>
      <x:c r="G31" s="30" t="str"/>
      <x:c r="H31" s="57"/>
      <x:c r="I31" s="57"/>
      <x:c r="J31" s="30" t="str"/>
      <x:c r="K31" s="61"/>
      <x:c r="L31" s="30" t="str"/>
      <x:c r="M31" s="30" t="str">
        <x:f>IF(A31&lt;&gt;"Actual Data","",IF(OR(J31="Completed",J31="Closed"),"Closed",IF(I31="","",IF(I31&lt;TODAY(),"Overdue",IF(I31-TODAY()&lt;=7,"Due Soon","On Track")))))</x:f>
      </x:c>
      <x:c r="N31" s="30" t="str"/>
      <x:c r="O31" s="30" t="str"/>
    </x:row>
    <x:row r="32">
      <x:c r="A32" s="30" t="str"/>
      <x:c r="B32" s="30" t="str">
        <x:v>P6-01</x:v>
      </x:c>
      <x:c r="C32" s="30" t="str">
        <x:v>6. Support</x:v>
      </x:c>
      <x:c r="D32" s="30" t="str">
        <x:v>Define competence needs for environmental responsibilities</x:v>
      </x:c>
      <x:c r="E32" s="30" t="str">
        <x:v>Competence matrix / plan</x:v>
      </x:c>
      <x:c r="F32" s="30" t="str"/>
      <x:c r="G32" s="30" t="str"/>
      <x:c r="H32" s="57"/>
      <x:c r="I32" s="57"/>
      <x:c r="J32" s="30" t="str"/>
      <x:c r="K32" s="61"/>
      <x:c r="L32" s="30" t="str"/>
      <x:c r="M32" s="30" t="str">
        <x:f>IF(A32&lt;&gt;"Actual Data","",IF(OR(J32="Completed",J32="Closed"),"Closed",IF(I32="","",IF(I32&lt;TODAY(),"Overdue",IF(I32-TODAY()&lt;=7,"Due Soon","On Track")))))</x:f>
      </x:c>
      <x:c r="N32" s="30" t="str"/>
      <x:c r="O32" s="30" t="str"/>
    </x:row>
    <x:row r="33">
      <x:c r="A33" s="30" t="str"/>
      <x:c r="B33" s="30" t="str">
        <x:v>P6-02</x:v>
      </x:c>
      <x:c r="C33" s="30" t="str">
        <x:v>6. Support</x:v>
      </x:c>
      <x:c r="D33" s="30" t="str">
        <x:v>Deliver EMS awareness and role-specific training</x:v>
      </x:c>
      <x:c r="E33" s="30" t="str">
        <x:v>Training / awareness evidence</x:v>
      </x:c>
      <x:c r="F33" s="30" t="str"/>
      <x:c r="G33" s="30" t="str"/>
      <x:c r="H33" s="57"/>
      <x:c r="I33" s="57"/>
      <x:c r="J33" s="30" t="str"/>
      <x:c r="K33" s="61"/>
      <x:c r="L33" s="30" t="str"/>
      <x:c r="M33" s="30" t="str">
        <x:f>IF(A33&lt;&gt;"Actual Data","",IF(OR(J33="Completed",J33="Closed"),"Closed",IF(I33="","",IF(I33&lt;TODAY(),"Overdue",IF(I33-TODAY()&lt;=7,"Due Soon","On Track")))))</x:f>
      </x:c>
      <x:c r="N33" s="30" t="str"/>
      <x:c r="O33" s="30" t="str"/>
    </x:row>
    <x:row r="34">
      <x:c r="A34" s="30" t="str"/>
      <x:c r="B34" s="30" t="str">
        <x:v>P6-03</x:v>
      </x:c>
      <x:c r="C34" s="30" t="str">
        <x:v>6. Support</x:v>
      </x:c>
      <x:c r="D34" s="30" t="str">
        <x:v>Establish internal/external environmental communication arrangements</x:v>
      </x:c>
      <x:c r="E34" s="30" t="str">
        <x:v>Communication plan / method</x:v>
      </x:c>
      <x:c r="F34" s="30" t="str"/>
      <x:c r="G34" s="30" t="str"/>
      <x:c r="H34" s="57"/>
      <x:c r="I34" s="57"/>
      <x:c r="J34" s="30" t="str"/>
      <x:c r="K34" s="61"/>
      <x:c r="L34" s="30" t="str"/>
      <x:c r="M34" s="30" t="str">
        <x:f>IF(A34&lt;&gt;"Actual Data","",IF(OR(J34="Completed",J34="Closed"),"Closed",IF(I34="","",IF(I34&lt;TODAY(),"Overdue",IF(I34-TODAY()&lt;=7,"Due Soon","On Track")))))</x:f>
      </x:c>
      <x:c r="N34" s="30" t="str"/>
      <x:c r="O34" s="30" t="str"/>
    </x:row>
    <x:row r="35">
      <x:c r="A35" s="30" t="str"/>
      <x:c r="B35" s="30" t="str">
        <x:v>P6-04</x:v>
      </x:c>
      <x:c r="C35" s="30" t="str">
        <x:v>6. Support</x:v>
      </x:c>
      <x:c r="D35" s="30" t="str">
        <x:v>Establish documented information controls</x:v>
      </x:c>
      <x:c r="E35" s="30" t="str">
        <x:v>Controlled EMS information</x:v>
      </x:c>
      <x:c r="F35" s="30" t="str"/>
      <x:c r="G35" s="30" t="str"/>
      <x:c r="H35" s="57"/>
      <x:c r="I35" s="57"/>
      <x:c r="J35" s="30" t="str"/>
      <x:c r="K35" s="61"/>
      <x:c r="L35" s="30" t="str"/>
      <x:c r="M35" s="30" t="str">
        <x:f>IF(A35&lt;&gt;"Actual Data","",IF(OR(J35="Completed",J35="Closed"),"Closed",IF(I35="","",IF(I35&lt;TODAY(),"Overdue",IF(I35-TODAY()&lt;=7,"Due Soon","On Track")))))</x:f>
      </x:c>
      <x:c r="N35" s="30" t="str"/>
      <x:c r="O35" s="30" t="str"/>
    </x:row>
    <x:row r="36">
      <x:c r="A36" s="30" t="str"/>
      <x:c r="B36" s="30" t="str">
        <x:v>P7-01</x:v>
      </x:c>
      <x:c r="C36" s="30" t="str">
        <x:v>7. Operations</x:v>
      </x:c>
      <x:c r="D36" s="30" t="str">
        <x:v>Define operational criteria for significant aspects and obligations</x:v>
      </x:c>
      <x:c r="E36" s="30" t="str">
        <x:v>Operational control matrix</x:v>
      </x:c>
      <x:c r="F36" s="30" t="str"/>
      <x:c r="G36" s="30" t="str"/>
      <x:c r="H36" s="57"/>
      <x:c r="I36" s="57"/>
      <x:c r="J36" s="30" t="str"/>
      <x:c r="K36" s="61"/>
      <x:c r="L36" s="30" t="str"/>
      <x:c r="M36" s="30" t="str">
        <x:f>IF(A36&lt;&gt;"Actual Data","",IF(OR(J36="Completed",J36="Closed"),"Closed",IF(I36="","",IF(I36&lt;TODAY(),"Overdue",IF(I36-TODAY()&lt;=7,"Due Soon","On Track")))))</x:f>
      </x:c>
      <x:c r="N36" s="30" t="str"/>
      <x:c r="O36" s="30" t="str"/>
    </x:row>
    <x:row r="37">
      <x:c r="A37" s="30" t="str"/>
      <x:c r="B37" s="30" t="str">
        <x:v>P7-02</x:v>
      </x:c>
      <x:c r="C37" s="30" t="str">
        <x:v>7. Operations</x:v>
      </x:c>
      <x:c r="D37" s="30" t="str">
        <x:v>Implement controls for waste, emissions, discharges, energy/resource use or other relevant aspects</x:v>
      </x:c>
      <x:c r="E37" s="30" t="str">
        <x:v>Operational evidence</x:v>
      </x:c>
      <x:c r="F37" s="30" t="str"/>
      <x:c r="G37" s="30" t="str"/>
      <x:c r="H37" s="57"/>
      <x:c r="I37" s="57"/>
      <x:c r="J37" s="30" t="str"/>
      <x:c r="K37" s="61"/>
      <x:c r="L37" s="30" t="str"/>
      <x:c r="M37" s="30" t="str">
        <x:f>IF(A37&lt;&gt;"Actual Data","",IF(OR(J37="Completed",J37="Closed"),"Closed",IF(I37="","",IF(I37&lt;TODAY(),"Overdue",IF(I37-TODAY()&lt;=7,"Due Soon","On Track")))))</x:f>
      </x:c>
      <x:c r="N37" s="30" t="str"/>
      <x:c r="O37" s="30" t="str"/>
    </x:row>
    <x:row r="38">
      <x:c r="A38" s="30" t="str"/>
      <x:c r="B38" s="30" t="str">
        <x:v>P7-03</x:v>
      </x:c>
      <x:c r="C38" s="30" t="str">
        <x:v>7. Operations</x:v>
      </x:c>
      <x:c r="D38" s="30" t="str">
        <x:v>Integrate life-cycle considerations into design/procurement/supplier controls where relevant</x:v>
      </x:c>
      <x:c r="E38" s="30" t="str">
        <x:v>Procurement / supplier controls</x:v>
      </x:c>
      <x:c r="F38" s="30" t="str"/>
      <x:c r="G38" s="30" t="str"/>
      <x:c r="H38" s="57"/>
      <x:c r="I38" s="57"/>
      <x:c r="J38" s="30" t="str"/>
      <x:c r="K38" s="61"/>
      <x:c r="L38" s="30" t="str"/>
      <x:c r="M38" s="30" t="str">
        <x:f>IF(A38&lt;&gt;"Actual Data","",IF(OR(J38="Completed",J38="Closed"),"Closed",IF(I38="","",IF(I38&lt;TODAY(),"Overdue",IF(I38-TODAY()&lt;=7,"Due Soon","On Track")))))</x:f>
      </x:c>
      <x:c r="N38" s="30" t="str"/>
      <x:c r="O38" s="30" t="str"/>
    </x:row>
    <x:row r="39">
      <x:c r="A39" s="30" t="str"/>
      <x:c r="B39" s="30" t="str">
        <x:v>P7-04</x:v>
      </x:c>
      <x:c r="C39" s="30" t="str">
        <x:v>7. Operations</x:v>
      </x:c>
      <x:c r="D39" s="30" t="str">
        <x:v>Implement environmental management of change</x:v>
      </x:c>
      <x:c r="E39" s="30" t="str">
        <x:v>Change review records</x:v>
      </x:c>
      <x:c r="F39" s="30" t="str"/>
      <x:c r="G39" s="30" t="str"/>
      <x:c r="H39" s="57"/>
      <x:c r="I39" s="57"/>
      <x:c r="J39" s="30" t="str"/>
      <x:c r="K39" s="61"/>
      <x:c r="L39" s="30" t="str"/>
      <x:c r="M39" s="30" t="str">
        <x:f>IF(A39&lt;&gt;"Actual Data","",IF(OR(J39="Completed",J39="Closed"),"Closed",IF(I39="","",IF(I39&lt;TODAY(),"Overdue",IF(I39-TODAY()&lt;=7,"Due Soon","On Track")))))</x:f>
      </x:c>
      <x:c r="N39" s="30" t="str"/>
      <x:c r="O39" s="30" t="str"/>
    </x:row>
    <x:row r="40">
      <x:c r="A40" s="30" t="str"/>
      <x:c r="B40" s="30" t="str">
        <x:v>P7-05</x:v>
      </x:c>
      <x:c r="C40" s="30" t="str">
        <x:v>7. Operations</x:v>
      </x:c>
      <x:c r="D40" s="30" t="str">
        <x:v>Establish environmental emergency preparedness and response</x:v>
      </x:c>
      <x:c r="E40" s="30" t="str">
        <x:v>Emergency plans / controls</x:v>
      </x:c>
      <x:c r="F40" s="30" t="str"/>
      <x:c r="G40" s="30" t="str"/>
      <x:c r="H40" s="57"/>
      <x:c r="I40" s="57"/>
      <x:c r="J40" s="30" t="str"/>
      <x:c r="K40" s="61"/>
      <x:c r="L40" s="30" t="str"/>
      <x:c r="M40" s="30" t="str">
        <x:f>IF(A40&lt;&gt;"Actual Data","",IF(OR(J40="Completed",J40="Closed"),"Closed",IF(I40="","",IF(I40&lt;TODAY(),"Overdue",IF(I40-TODAY()&lt;=7,"Due Soon","On Track")))))</x:f>
      </x:c>
      <x:c r="N40" s="30" t="str"/>
      <x:c r="O40" s="30" t="str"/>
    </x:row>
    <x:row r="41">
      <x:c r="A41" s="30" t="str"/>
      <x:c r="B41" s="30" t="str">
        <x:v>P7-06</x:v>
      </x:c>
      <x:c r="C41" s="30" t="str">
        <x:v>7. Operations</x:v>
      </x:c>
      <x:c r="D41" s="30" t="str">
        <x:v>Conduct environmental emergency drills or tests</x:v>
      </x:c>
      <x:c r="E41" s="30" t="str">
        <x:v>Drill/test records and actions</x:v>
      </x:c>
      <x:c r="F41" s="30" t="str"/>
      <x:c r="G41" s="30" t="str"/>
      <x:c r="H41" s="57"/>
      <x:c r="I41" s="57"/>
      <x:c r="J41" s="30" t="str"/>
      <x:c r="K41" s="61"/>
      <x:c r="L41" s="30" t="str"/>
      <x:c r="M41" s="30" t="str">
        <x:f>IF(A41&lt;&gt;"Actual Data","",IF(OR(J41="Completed",J41="Closed"),"Closed",IF(I41="","",IF(I41&lt;TODAY(),"Overdue",IF(I41-TODAY()&lt;=7,"Due Soon","On Track")))))</x:f>
      </x:c>
      <x:c r="N41" s="30" t="str"/>
      <x:c r="O41" s="30" t="str"/>
    </x:row>
    <x:row r="42">
      <x:c r="A42" s="30" t="str"/>
      <x:c r="B42" s="30" t="str">
        <x:v>P8-01</x:v>
      </x:c>
      <x:c r="C42" s="30" t="str">
        <x:v>8. Performance</x:v>
      </x:c>
      <x:c r="D42" s="30" t="str">
        <x:v>Establish monitoring and measurement programme</x:v>
      </x:c>
      <x:c r="E42" s="30" t="str">
        <x:v>Monitoring / measurement plan</x:v>
      </x:c>
      <x:c r="F42" s="30" t="str"/>
      <x:c r="G42" s="30" t="str"/>
      <x:c r="H42" s="57"/>
      <x:c r="I42" s="57"/>
      <x:c r="J42" s="30" t="str"/>
      <x:c r="K42" s="61"/>
      <x:c r="L42" s="30" t="str"/>
      <x:c r="M42" s="30" t="str">
        <x:f>IF(A42&lt;&gt;"Actual Data","",IF(OR(J42="Completed",J42="Closed"),"Closed",IF(I42="","",IF(I42&lt;TODAY(),"Overdue",IF(I42-TODAY()&lt;=7,"Due Soon","On Track")))))</x:f>
      </x:c>
      <x:c r="N42" s="30" t="str"/>
      <x:c r="O42" s="30" t="str"/>
    </x:row>
    <x:row r="43">
      <x:c r="A43" s="30" t="str"/>
      <x:c r="B43" s="30" t="str">
        <x:v>P8-02</x:v>
      </x:c>
      <x:c r="C43" s="30" t="str">
        <x:v>8. Performance</x:v>
      </x:c>
      <x:c r="D43" s="30" t="str">
        <x:v>Establish evaluation of compliance obligations</x:v>
      </x:c>
      <x:c r="E43" s="30" t="str">
        <x:v>Compliance evaluation process and schedule</x:v>
      </x:c>
      <x:c r="F43" s="30" t="str"/>
      <x:c r="G43" s="30" t="str"/>
      <x:c r="H43" s="57"/>
      <x:c r="I43" s="57"/>
      <x:c r="J43" s="30" t="str"/>
      <x:c r="K43" s="61"/>
      <x:c r="L43" s="30" t="str"/>
      <x:c r="M43" s="30" t="str">
        <x:f>IF(A43&lt;&gt;"Actual Data","",IF(OR(J43="Completed",J43="Closed"),"Closed",IF(I43="","",IF(I43&lt;TODAY(),"Overdue",IF(I43-TODAY()&lt;=7,"Due Soon","On Track")))))</x:f>
      </x:c>
      <x:c r="N43" s="30" t="str"/>
      <x:c r="O43" s="30" t="str"/>
    </x:row>
    <x:row r="44">
      <x:c r="A44" s="30" t="str"/>
      <x:c r="B44" s="30" t="str">
        <x:v>P8-03</x:v>
      </x:c>
      <x:c r="C44" s="30" t="str">
        <x:v>8. Performance</x:v>
      </x:c>
      <x:c r="D44" s="30" t="str">
        <x:v>Monitor objective/KPI trends and significant-aspect performance</x:v>
      </x:c>
      <x:c r="E44" s="30" t="str">
        <x:v>Performance dashboard / reviews</x:v>
      </x:c>
      <x:c r="F44" s="30" t="str"/>
      <x:c r="G44" s="30" t="str"/>
      <x:c r="H44" s="57"/>
      <x:c r="I44" s="57"/>
      <x:c r="J44" s="30" t="str"/>
      <x:c r="K44" s="61"/>
      <x:c r="L44" s="30" t="str"/>
      <x:c r="M44" s="30" t="str">
        <x:f>IF(A44&lt;&gt;"Actual Data","",IF(OR(J44="Completed",J44="Closed"),"Closed",IF(I44="","",IF(I44&lt;TODAY(),"Overdue",IF(I44-TODAY()&lt;=7,"Due Soon","On Track")))))</x:f>
      </x:c>
      <x:c r="N44" s="30" t="str"/>
      <x:c r="O44" s="30" t="str"/>
    </x:row>
    <x:row r="45">
      <x:c r="A45" s="30" t="str"/>
      <x:c r="B45" s="30" t="str">
        <x:v>P8-04</x:v>
      </x:c>
      <x:c r="C45" s="30" t="str">
        <x:v>8. Performance</x:v>
      </x:c>
      <x:c r="D45" s="30" t="str">
        <x:v>Evaluate environmental performance and identify adverse trends</x:v>
      </x:c>
      <x:c r="E45" s="30" t="str">
        <x:v>Evaluation records / actions</x:v>
      </x:c>
      <x:c r="F45" s="30" t="str"/>
      <x:c r="G45" s="30" t="str"/>
      <x:c r="H45" s="57"/>
      <x:c r="I45" s="57"/>
      <x:c r="J45" s="30" t="str"/>
      <x:c r="K45" s="61"/>
      <x:c r="L45" s="30" t="str"/>
      <x:c r="M45" s="30" t="str">
        <x:f>IF(A45&lt;&gt;"Actual Data","",IF(OR(J45="Completed",J45="Closed"),"Closed",IF(I45="","",IF(I45&lt;TODAY(),"Overdue",IF(I45-TODAY()&lt;=7,"Due Soon","On Track")))))</x:f>
      </x:c>
      <x:c r="N45" s="30" t="str"/>
      <x:c r="O45" s="30" t="str"/>
    </x:row>
    <x:row r="46">
      <x:c r="A46" s="30" t="str"/>
      <x:c r="B46" s="30" t="str">
        <x:v>P9-01</x:v>
      </x:c>
      <x:c r="C46" s="30" t="str">
        <x:v>9. Assurance</x:v>
      </x:c>
      <x:c r="D46" s="30" t="str">
        <x:v>Plan and conduct internal EMS audit</x:v>
      </x:c>
      <x:c r="E46" s="30" t="str">
        <x:v>Audit report and findings</x:v>
      </x:c>
      <x:c r="F46" s="30" t="str"/>
      <x:c r="G46" s="30" t="str"/>
      <x:c r="H46" s="57"/>
      <x:c r="I46" s="57"/>
      <x:c r="J46" s="30" t="str"/>
      <x:c r="K46" s="61"/>
      <x:c r="L46" s="30" t="str"/>
      <x:c r="M46" s="30" t="str">
        <x:f>IF(A46&lt;&gt;"Actual Data","",IF(OR(J46="Completed",J46="Closed"),"Closed",IF(I46="","",IF(I46&lt;TODAY(),"Overdue",IF(I46-TODAY()&lt;=7,"Due Soon","On Track")))))</x:f>
      </x:c>
      <x:c r="N46" s="30" t="str"/>
      <x:c r="O46" s="30" t="str"/>
    </x:row>
    <x:row r="47">
      <x:c r="A47" s="30" t="str"/>
      <x:c r="B47" s="30" t="str">
        <x:v>P9-02</x:v>
      </x:c>
      <x:c r="C47" s="30" t="str">
        <x:v>9. Assurance</x:v>
      </x:c>
      <x:c r="D47" s="30" t="str">
        <x:v>Close audit findings and verify corrective-action effectiveness</x:v>
      </x:c>
      <x:c r="E47" s="30" t="str">
        <x:v>Verified closure evidence</x:v>
      </x:c>
      <x:c r="F47" s="30" t="str"/>
      <x:c r="G47" s="30" t="str"/>
      <x:c r="H47" s="57"/>
      <x:c r="I47" s="57"/>
      <x:c r="J47" s="30" t="str"/>
      <x:c r="K47" s="61"/>
      <x:c r="L47" s="30" t="str"/>
      <x:c r="M47" s="30" t="str">
        <x:f>IF(A47&lt;&gt;"Actual Data","",IF(OR(J47="Completed",J47="Closed"),"Closed",IF(I47="","",IF(I47&lt;TODAY(),"Overdue",IF(I47-TODAY()&lt;=7,"Due Soon","On Track")))))</x:f>
      </x:c>
      <x:c r="N47" s="30" t="str"/>
      <x:c r="O47" s="30" t="str"/>
    </x:row>
    <x:row r="48">
      <x:c r="A48" s="30" t="str"/>
      <x:c r="B48" s="30" t="str">
        <x:v>P9-03</x:v>
      </x:c>
      <x:c r="C48" s="30" t="str">
        <x:v>9. Assurance</x:v>
      </x:c>
      <x:c r="D48" s="30" t="str">
        <x:v>Conduct EMS management review</x:v>
      </x:c>
      <x:c r="E48" s="30" t="str">
        <x:v>Management review minutes and decisions</x:v>
      </x:c>
      <x:c r="F48" s="30" t="str"/>
      <x:c r="G48" s="30" t="str"/>
      <x:c r="H48" s="57"/>
      <x:c r="I48" s="57"/>
      <x:c r="J48" s="30" t="str"/>
      <x:c r="K48" s="61"/>
      <x:c r="L48" s="30" t="str"/>
      <x:c r="M48" s="30" t="str">
        <x:f>IF(A48&lt;&gt;"Actual Data","",IF(OR(J48="Completed",J48="Closed"),"Closed",IF(I48="","",IF(I48&lt;TODAY(),"Overdue",IF(I48-TODAY()&lt;=7,"Due Soon","On Track")))))</x:f>
      </x:c>
      <x:c r="N48" s="30" t="str"/>
      <x:c r="O48" s="30" t="str"/>
    </x:row>
    <x:row r="49">
      <x:c r="A49" s="30" t="str"/>
      <x:c r="B49" s="30" t="str">
        <x:v>P10-01</x:v>
      </x:c>
      <x:c r="C49" s="30" t="str">
        <x:v>10. Improvement</x:v>
      </x:c>
      <x:c r="D49" s="30" t="str">
        <x:v>Implement incident/nonconformity and corrective-action process</x:v>
      </x:c>
      <x:c r="E49" s="30" t="str">
        <x:v>Corrective-action records</x:v>
      </x:c>
      <x:c r="F49" s="30" t="str"/>
      <x:c r="G49" s="30" t="str"/>
      <x:c r="H49" s="57"/>
      <x:c r="I49" s="57"/>
      <x:c r="J49" s="30" t="str"/>
      <x:c r="K49" s="61"/>
      <x:c r="L49" s="30" t="str"/>
      <x:c r="M49" s="30" t="str">
        <x:f>IF(A49&lt;&gt;"Actual Data","",IF(OR(J49="Completed",J49="Closed"),"Closed",IF(I49="","",IF(I49&lt;TODAY(),"Overdue",IF(I49-TODAY()&lt;=7,"Due Soon","On Track")))))</x:f>
      </x:c>
      <x:c r="N49" s="30" t="str"/>
      <x:c r="O49" s="30" t="str"/>
    </x:row>
    <x:row r="50">
      <x:c r="A50" s="30" t="str"/>
      <x:c r="B50" s="30" t="str">
        <x:v>P10-02</x:v>
      </x:c>
      <x:c r="C50" s="30" t="str">
        <x:v>10. Improvement</x:v>
      </x:c>
      <x:c r="D50" s="30" t="str">
        <x:v>Demonstrate continual improvement in EMS and environmental performance</x:v>
      </x:c>
      <x:c r="E50" s="30" t="str">
        <x:v>Improvement evidence</x:v>
      </x:c>
      <x:c r="F50" s="30" t="str"/>
      <x:c r="G50" s="30" t="str"/>
      <x:c r="H50" s="57"/>
      <x:c r="I50" s="57"/>
      <x:c r="J50" s="30" t="str"/>
      <x:c r="K50" s="61"/>
      <x:c r="L50" s="30" t="str"/>
      <x:c r="M50" s="30" t="str">
        <x:f>IF(A50&lt;&gt;"Actual Data","",IF(OR(J50="Completed",J50="Closed"),"Closed",IF(I50="","",IF(I50&lt;TODAY(),"Overdue",IF(I50-TODAY()&lt;=7,"Due Soon","On Track")))))</x:f>
      </x:c>
      <x:c r="N50" s="30" t="str"/>
      <x:c r="O50" s="30" t="str"/>
    </x:row>
    <x:row r="51">
      <x:c r="A51" s="30" t="str"/>
      <x:c r="B51" s="30" t="str">
        <x:v>P11-01</x:v>
      </x:c>
      <x:c r="C51" s="30" t="str">
        <x:v>11. Readiness</x:v>
      </x:c>
      <x:c r="D51" s="30" t="str">
        <x:v>Complete certification readiness review</x:v>
      </x:c>
      <x:c r="E51" s="30" t="str">
        <x:v>Readiness assessment</x:v>
      </x:c>
      <x:c r="F51" s="30" t="str"/>
      <x:c r="G51" s="30" t="str"/>
      <x:c r="H51" s="57"/>
      <x:c r="I51" s="57"/>
      <x:c r="J51" s="30" t="str"/>
      <x:c r="K51" s="61"/>
      <x:c r="L51" s="30" t="str"/>
      <x:c r="M51" s="30" t="str">
        <x:f>IF(A51&lt;&gt;"Actual Data","",IF(OR(J51="Completed",J51="Closed"),"Closed",IF(I51="","",IF(I51&lt;TODAY(),"Overdue",IF(I51-TODAY()&lt;=7,"Due Soon","On Track")))))</x:f>
      </x:c>
      <x:c r="N51" s="30" t="str"/>
      <x:c r="O51" s="30" t="str"/>
    </x:row>
    <x:row r="52">
      <x:c r="A52" s="30" t="str"/>
      <x:c r="B52" s="30" t="str">
        <x:v>P11-02</x:v>
      </x:c>
      <x:c r="C52" s="30" t="str">
        <x:v>11. Readiness</x:v>
      </x:c>
      <x:c r="D52" s="30" t="str">
        <x:v>Close material readiness gaps</x:v>
      </x:c>
      <x:c r="E52" s="30" t="str">
        <x:v>Critical actions closed</x:v>
      </x:c>
      <x:c r="F52" s="30" t="str"/>
      <x:c r="G52" s="30" t="str"/>
      <x:c r="H52" s="57"/>
      <x:c r="I52" s="57"/>
      <x:c r="J52" s="30" t="str"/>
      <x:c r="K52" s="61"/>
      <x:c r="L52" s="30" t="str"/>
      <x:c r="M52" s="30" t="str">
        <x:f>IF(A52&lt;&gt;"Actual Data","",IF(OR(J52="Completed",J52="Closed"),"Closed",IF(I52="","",IF(I52&lt;TODAY(),"Overdue",IF(I52-TODAY()&lt;=7,"Due Soon","On Track")))))</x:f>
      </x:c>
      <x:c r="N52" s="30" t="str"/>
      <x:c r="O52" s="30" t="str"/>
    </x:row>
    <x:row r="53">
      <x:c r="A53" s="30" t="str"/>
      <x:c r="B53" s="30" t="str">
        <x:v>P11-03</x:v>
      </x:c>
      <x:c r="C53" s="30" t="str">
        <x:v>11. Readiness</x:v>
      </x:c>
      <x:c r="D53" s="30" t="str">
        <x:v>Prepare evidence index and audit logistics</x:v>
      </x:c>
      <x:c r="E53" s="30" t="str">
        <x:v>Audit evidence index / logistics</x:v>
      </x:c>
      <x:c r="F53" s="30" t="str"/>
      <x:c r="G53" s="30" t="str"/>
      <x:c r="H53" s="57"/>
      <x:c r="I53" s="57"/>
      <x:c r="J53" s="30" t="str"/>
      <x:c r="K53" s="61"/>
      <x:c r="L53" s="30" t="str"/>
      <x:c r="M53" s="30" t="str">
        <x:f>IF(A53&lt;&gt;"Actual Data","",IF(OR(J53="Completed",J53="Closed"),"Closed",IF(I53="","",IF(I53&lt;TODAY(),"Overdue",IF(I53-TODAY()&lt;=7,"Due Soon","On Track")))))</x:f>
      </x:c>
      <x:c r="N53" s="30" t="str"/>
      <x:c r="O53" s="30" t="str"/>
    </x:row>
  </x:sheetData>
  <x:mergeCells>
    <x:mergeCell ref="A1:O1"/>
    <x:mergeCell ref="A2:O2"/>
    <x:mergeCell ref="A3:O3"/>
    <x:mergeCell ref="A4:O4"/>
  </x:mergeCells>
  <x:conditionalFormatting sqref="J6:J53">
    <x:cfRule type="expression" dxfId="0" priority="1">
      <x:formula>J6="Completed"</x:formula>
    </x:cfRule>
    <x:cfRule type="expression" dxfId="1" priority="2">
      <x:formula>J6="Closed"</x:formula>
    </x:cfRule>
    <x:cfRule type="expression" dxfId="2" priority="3">
      <x:formula>J6="Conforming"</x:formula>
    </x:cfRule>
    <x:cfRule type="expression" dxfId="3" priority="4">
      <x:formula>J6="Effective"</x:formula>
    </x:cfRule>
    <x:cfRule type="expression" dxfId="4" priority="5">
      <x:formula>J6="Compliant"</x:formula>
    </x:cfRule>
    <x:cfRule type="expression" dxfId="5" priority="6">
      <x:formula>J6="Approved"</x:formula>
    </x:cfRule>
    <x:cfRule type="expression" dxfId="6" priority="7">
      <x:formula>J6="On Track"</x:formula>
    </x:cfRule>
    <x:cfRule type="expression" dxfId="7" priority="8">
      <x:formula>J6="In Progress"</x:formula>
    </x:cfRule>
    <x:cfRule type="expression" dxfId="8" priority="9">
      <x:formula>J6="Partially Conforming"</x:formula>
    </x:cfRule>
    <x:cfRule type="expression" dxfId="9" priority="10">
      <x:formula>J6="Partially Effective"</x:formula>
    </x:cfRule>
    <x:cfRule type="expression" dxfId="10" priority="11">
      <x:formula>J6="OFI"</x:formula>
    </x:cfRule>
    <x:cfRule type="expression" dxfId="11" priority="12">
      <x:formula>J6="Due Soon"</x:formula>
    </x:cfRule>
    <x:cfRule type="expression" dxfId="12" priority="13">
      <x:formula>J6="Blocked"</x:formula>
    </x:cfRule>
    <x:cfRule type="expression" dxfId="13" priority="14">
      <x:formula>J6="Overdue"</x:formula>
    </x:cfRule>
    <x:cfRule type="expression" dxfId="14" priority="15">
      <x:formula>J6="Nonconforming"</x:formula>
    </x:cfRule>
    <x:cfRule type="expression" dxfId="15" priority="16">
      <x:formula>J6="Major NC"</x:formula>
    </x:cfRule>
    <x:cfRule type="expression" dxfId="16" priority="17">
      <x:formula>J6="Minor NC"</x:formula>
    </x:cfRule>
    <x:cfRule type="expression" dxfId="17" priority="18">
      <x:formula>J6="Not Started"</x:formula>
    </x:cfRule>
    <x:cfRule type="expression" dxfId="18" priority="19">
      <x:formula>J6="Not Assessed"</x:formula>
    </x:cfRule>
    <x:cfRule type="expression" dxfId="19" priority="20">
      <x:formula>J6="N/A"</x:formula>
    </x:cfRule>
    <x:cfRule type="expression" dxfId="20" priority="21">
      <x:formula>J6="No Action"</x:formula>
    </x:cfRule>
    <x:cfRule type="expression" dxfId="21" priority="22">
      <x:formula>J6="Open"</x:formula>
    </x:cfRule>
  </x:conditionalFormatting>
  <x:conditionalFormatting sqref="M6:M53">
    <x:cfRule type="expression" dxfId="22" priority="23">
      <x:formula>M6="Completed"</x:formula>
    </x:cfRule>
    <x:cfRule type="expression" dxfId="23" priority="24">
      <x:formula>M6="Closed"</x:formula>
    </x:cfRule>
    <x:cfRule type="expression" dxfId="24" priority="25">
      <x:formula>M6="Conforming"</x:formula>
    </x:cfRule>
    <x:cfRule type="expression" dxfId="25" priority="26">
      <x:formula>M6="Effective"</x:formula>
    </x:cfRule>
    <x:cfRule type="expression" dxfId="26" priority="27">
      <x:formula>M6="Compliant"</x:formula>
    </x:cfRule>
    <x:cfRule type="expression" dxfId="27" priority="28">
      <x:formula>M6="Approved"</x:formula>
    </x:cfRule>
    <x:cfRule type="expression" dxfId="28" priority="29">
      <x:formula>M6="On Track"</x:formula>
    </x:cfRule>
    <x:cfRule type="expression" dxfId="29" priority="30">
      <x:formula>M6="In Progress"</x:formula>
    </x:cfRule>
    <x:cfRule type="expression" dxfId="30" priority="31">
      <x:formula>M6="Partially Conforming"</x:formula>
    </x:cfRule>
    <x:cfRule type="expression" dxfId="31" priority="32">
      <x:formula>M6="Partially Effective"</x:formula>
    </x:cfRule>
    <x:cfRule type="expression" dxfId="32" priority="33">
      <x:formula>M6="OFI"</x:formula>
    </x:cfRule>
    <x:cfRule type="expression" dxfId="33" priority="34">
      <x:formula>M6="Due Soon"</x:formula>
    </x:cfRule>
    <x:cfRule type="expression" dxfId="34" priority="35">
      <x:formula>M6="Blocked"</x:formula>
    </x:cfRule>
    <x:cfRule type="expression" dxfId="35" priority="36">
      <x:formula>M6="Overdue"</x:formula>
    </x:cfRule>
    <x:cfRule type="expression" dxfId="36" priority="37">
      <x:formula>M6="Nonconforming"</x:formula>
    </x:cfRule>
    <x:cfRule type="expression" dxfId="37" priority="38">
      <x:formula>M6="Major NC"</x:formula>
    </x:cfRule>
    <x:cfRule type="expression" dxfId="38" priority="39">
      <x:formula>M6="Minor NC"</x:formula>
    </x:cfRule>
    <x:cfRule type="expression" dxfId="39" priority="40">
      <x:formula>M6="Not Started"</x:formula>
    </x:cfRule>
    <x:cfRule type="expression" dxfId="40" priority="41">
      <x:formula>M6="Not Assessed"</x:formula>
    </x:cfRule>
    <x:cfRule type="expression" dxfId="41" priority="42">
      <x:formula>M6="N/A"</x:formula>
    </x:cfRule>
    <x:cfRule type="expression" dxfId="42" priority="43">
      <x:formula>M6="No Action"</x:formula>
    </x:cfRule>
    <x:cfRule type="expression" dxfId="43" priority="44">
      <x:formula>M6="Open"</x:formula>
    </x:cfRule>
  </x:conditionalFormatting>
  <x:conditionalFormatting sqref="K6:K53">
    <x:cfRule type="dataBar" priority="4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{54E45C7C-A630-A141-7095-02A599E46500}</x14:id>
        </x:ext>
      </x:extLst>
    </x:cfRule>
  </x:conditionalFormatting>
  <x:dataValidations count="4">
    <x:dataValidation type="list" sqref="A6:A53">
      <x:formula1>"Example Data,Actual Data"</x:formula1>
    </x:dataValidation>
    <x:dataValidation type="list" sqref="G6:G53">
      <x:formula1>"High,Medium,Low"</x:formula1>
    </x:dataValidation>
    <x:dataValidation type="list" sqref="J6:J53">
      <x:formula1>"Not Started,In Progress,Blocked,Completed,Closed"</x:formula1>
    </x:dataValidation>
    <x:dataValidation type="decimal" operator="between" sqref="K6:K53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7167580974d496d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5" id="{54E45C7C-A630-A141-7095-02A599E46500}">
            <x14:dataBar gradient="1">
              <x14:cfvo type="min"/>
              <x14:cfvo type="max"/>
              <x14:fillColor rgb="FFA02B93"/>
            </x14:dataBar>
          </x14:cfRule>
          <xm:sqref>K6:K53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EMS Implementation Project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EMS-PLN-001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5">
      <x:c r="A5" s="22" t="str">
        <x:v>KPI</x:v>
      </x:c>
      <x:c r="B5" s="22" t="str">
        <x:v>Result</x:v>
      </x:c>
      <x:c r="D5" s="22" t="str">
        <x:v>Actual Status</x:v>
      </x:c>
      <x:c r="E5" s="22" t="str">
        <x:v>Count</x:v>
      </x:c>
    </x:row>
    <x:row r="6">
      <x:c r="A6" s="65" t="str">
        <x:v>Template Tasks</x:v>
      </x:c>
      <x:c r="B6" s="71" t="n">
        <x:f>COUNTA('Project Plan'!$B$6:$B$53)-COUNTIF('Project Plan'!$A$6:$A$53,"Example Data")</x:f>
        <x:v>43</x:v>
      </x:c>
      <x:c r="D6" t="str">
        <x:v>Not Started</x:v>
      </x:c>
      <x:c r="E6" t="n">
        <x:f>COUNTIFS('Project Plan'!$A$6:$A$53,"Actual Data",'Project Plan'!$J$6:$J$53,D6)</x:f>
        <x:v>0</x:v>
      </x:c>
    </x:row>
    <x:row r="7">
      <x:c r="A7" s="65" t="str">
        <x:v>Actual Tasks Activated</x:v>
      </x:c>
      <x:c r="B7" s="71" t="n">
        <x:f>COUNTIF('Project Plan'!$A$6:$A$53,"Actual Data")</x:f>
        <x:v>0</x:v>
      </x:c>
      <x:c r="D7" t="str">
        <x:v>In Progress</x:v>
      </x:c>
      <x:c r="E7" t="n">
        <x:f>COUNTIFS('Project Plan'!$A$6:$A$53,"Actual Data",'Project Plan'!$J$6:$J$53,D7)</x:f>
        <x:v>0</x:v>
      </x:c>
    </x:row>
    <x:row r="8">
      <x:c r="A8" s="65" t="str">
        <x:v>Completed</x:v>
      </x:c>
      <x:c r="B8" s="71" t="n">
        <x:f>COUNTIFS('Project Plan'!$A$6:$A$53,"Actual Data",'Project Plan'!$J$6:$J$53,"Completed")</x:f>
        <x:v>0</x:v>
      </x:c>
      <x:c r="D8" t="str">
        <x:v>Blocked</x:v>
      </x:c>
      <x:c r="E8" t="n">
        <x:f>COUNTIFS('Project Plan'!$A$6:$A$53,"Actual Data",'Project Plan'!$J$6:$J$53,D8)</x:f>
        <x:v>0</x:v>
      </x:c>
    </x:row>
    <x:row r="9">
      <x:c r="A9" s="65" t="str">
        <x:v>In Progress</x:v>
      </x:c>
      <x:c r="B9" s="71" t="n">
        <x:f>COUNTIFS('Project Plan'!$A$6:$A$53,"Actual Data",'Project Plan'!$J$6:$J$53,"In Progress")</x:f>
        <x:v>0</x:v>
      </x:c>
      <x:c r="D9" t="str">
        <x:v>Completed</x:v>
      </x:c>
      <x:c r="E9" t="n">
        <x:f>COUNTIFS('Project Plan'!$A$6:$A$53,"Actual Data",'Project Plan'!$J$6:$J$53,D9)</x:f>
        <x:v>0</x:v>
      </x:c>
    </x:row>
    <x:row r="10">
      <x:c r="A10" s="65" t="str">
        <x:v>Blocked</x:v>
      </x:c>
      <x:c r="B10" s="71" t="n">
        <x:f>COUNTIFS('Project Plan'!$A$6:$A$53,"Actual Data",'Project Plan'!$J$6:$J$53,"Blocked")</x:f>
        <x:v>0</x:v>
      </x:c>
      <x:c r="D10" t="str">
        <x:v>Closed</x:v>
      </x:c>
      <x:c r="E10" t="n">
        <x:f>COUNTIFS('Project Plan'!$A$6:$A$53,"Actual Data",'Project Plan'!$J$6:$J$53,D10)</x:f>
        <x:v>0</x:v>
      </x:c>
    </x:row>
    <x:row r="11">
      <x:c r="A11" s="65" t="str">
        <x:v>Not Started</x:v>
      </x:c>
      <x:c r="B11" s="71" t="n">
        <x:f>COUNTIFS('Project Plan'!$A$6:$A$53,"Actual Data",'Project Plan'!$J$6:$J$53,"Not Started")</x:f>
        <x:v>0</x:v>
      </x:c>
    </x:row>
    <x:row r="12">
      <x:c r="A12" s="65" t="str">
        <x:v>Overdue</x:v>
      </x:c>
      <x:c r="B12" s="71" t="n">
        <x:f>COUNTIF('Project Plan'!$M$6:$M$53,"Overdue")</x:f>
        <x:v>0</x:v>
      </x:c>
    </x:row>
    <x:row r="13">
      <x:c r="A13" s="65" t="str">
        <x:v>High Priority Open</x:v>
      </x:c>
      <x:c r="B13" s="71" t="n">
        <x:f>COUNTIFS('Project Plan'!$A$6:$A$53,"Actual Data",'Project Plan'!$G$6:$G$53,"High",'Project Plan'!$J$6:$J$53,"&lt;&gt;Completed",'Project Plan'!$J$6:$J$53,"&lt;&gt;Closed")</x:f>
        <x:v>0</x:v>
      </x:c>
    </x:row>
    <x:row r="14">
      <x:c r="A14" s="65" t="str">
        <x:v>Average % Complete</x:v>
      </x:c>
      <x:c r="B14" s="76" t="n">
        <x:f>IFERROR(SUMIF('Project Plan'!$A$6:$A$53,"Actual Data",'Project Plan'!$K$6:$K$53)/COUNTIF('Project Plan'!$A$6:$A$53,"Actual Data"),0)</x:f>
        <x:v>0</x:v>
      </x:c>
    </x:row>
    <x:row r="15">
      <x:c r="A15" s="65" t="str">
        <x:v>Example Rows (excluded)</x:v>
      </x:c>
      <x:c r="B15" s="71" t="n">
        <x:f>COUNTIF('Project Plan'!$A$6:$A$53,"Example Data")</x:f>
        <x:v>5</x:v>
      </x:c>
    </x:row>
  </x:sheetData>
  <x:mergeCells>
    <x:mergeCell ref="A1:M1"/>
    <x:mergeCell ref="A2:M2"/>
    <x:mergeCell ref="A3:M3"/>
  </x:mergeCells>
  <x:pageMargins left="0.7" right="0.7" top="0.75" bottom="0.75" header="0.3" footer="0.3"/>
  <x:drawing xmlns:r="http://schemas.openxmlformats.org/officeDocument/2006/relationships" r:id="R52dcebd74fd74c67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52" hidden="0" customWidth="1"/>
    <x:col min="4" max="4" width="46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EMS-PLN-001 | Version: 1.0 | Effective Date: 2026-09-18 | Applied Standard: ISO 14001:2026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operational Dashboard/KPI.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Dashboard/KPI.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Status</x:v>
      </x:c>
      <x:c r="B11" s="30" t="str">
        <x:v>Not Started</x:v>
      </x:c>
      <x:c r="C11" s="30" t="str"/>
      <x:c r="D11" s="30" t="str"/>
    </x:row>
    <x:row r="12">
      <x:c r="A12" s="30" t="str">
        <x:v>Status</x:v>
      </x:c>
      <x:c r="B12" s="30" t="str">
        <x:v>In Progress</x:v>
      </x:c>
      <x:c r="C12" s="30" t="str"/>
      <x:c r="D12" s="30" t="str"/>
    </x:row>
    <x:row r="13">
      <x:c r="A13" s="30" t="str">
        <x:v>Status</x:v>
      </x:c>
      <x:c r="B13" s="30" t="str">
        <x:v>Blocked</x:v>
      </x:c>
      <x:c r="C13" s="30" t="str"/>
      <x:c r="D13" s="30" t="str"/>
    </x:row>
    <x:row r="14">
      <x:c r="A14" s="30" t="str">
        <x:v>Status</x:v>
      </x:c>
      <x:c r="B14" s="30" t="str">
        <x:v>Completed</x:v>
      </x:c>
      <x:c r="C14" s="30" t="str"/>
      <x:c r="D14" s="30" t="str"/>
    </x:row>
    <x:row r="15">
      <x:c r="A15" s="30" t="str">
        <x:v>Status</x:v>
      </x:c>
      <x:c r="B15" s="30" t="str">
        <x:v>Closed</x:v>
      </x:c>
      <x:c r="C15" s="30" t="str"/>
      <x:c r="D15" s="30" t="str"/>
    </x:row>
    <x:row r="16">
      <x:c r="A16" s="30" t="str">
        <x:v>Standard</x:v>
      </x:c>
      <x:c r="B16" s="30" t="str">
        <x:v>ISO 14001:2026</x:v>
      </x:c>
      <x:c r="C16" s="30" t="str">
        <x:v>Current EMS baseline used for this toolkit.</x:v>
      </x:c>
      <x:c r="D16" s="30" t="str">
        <x:v>https://www.iso.org/standard/14001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EMS-PLN-001 | Version: 1.0 | Effective Date: 2026-09-18 | Applied Standard: ISO 14001:2026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