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5568762ee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c133a5ae34b4ad2"/>
    <x:sheet xmlns:r="http://schemas.openxmlformats.org/officeDocument/2006/relationships" name="Supplier Evaluation" sheetId="2" r:id="Rf23b43927c214aff"/>
    <x:sheet xmlns:r="http://schemas.openxmlformats.org/officeDocument/2006/relationships" name="Summary" sheetId="3" r:id="Ra26a2c145ad447a2"/>
    <x:sheet xmlns:r="http://schemas.openxmlformats.org/officeDocument/2006/relationships" name="Chart Data" sheetId="4" r:id="Rb988890b59794ba8"/>
    <x:sheet xmlns:r="http://schemas.openxmlformats.org/officeDocument/2006/relationships" name="Reference Data" sheetId="5" r:id="Rf68dcbd4e8bb4dc5"/>
    <x:sheet xmlns:r="http://schemas.openxmlformats.org/officeDocument/2006/relationships" name="Revision History" sheetId="6" r:id="R3a700dbec0b54c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horizontal="center" vertical="center"/>
    </x:xf>
    <x:xf numFmtId="20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ec0fae2fa440e" /><Relationship Type="http://schemas.openxmlformats.org/officeDocument/2006/relationships/theme" Target="/xl/theme/theme1.xml" Id="R3bb8021471b04e0e" /><Relationship Type="http://schemas.openxmlformats.org/officeDocument/2006/relationships/sharedStrings" Target="/xl/sharedStrings.xml" Id="Rd652971087694f82" /><Relationship Type="http://schemas.openxmlformats.org/officeDocument/2006/relationships/worksheet" Target="/xl/worksheets/sheet1.xml" Id="R6c133a5ae34b4ad2" /><Relationship Type="http://schemas.openxmlformats.org/officeDocument/2006/relationships/worksheet" Target="/xl/worksheets/sheet2.xml" Id="Rf23b43927c214aff" /><Relationship Type="http://schemas.openxmlformats.org/officeDocument/2006/relationships/worksheet" Target="/xl/worksheets/sheet3.xml" Id="Ra26a2c145ad447a2" /><Relationship Type="http://schemas.openxmlformats.org/officeDocument/2006/relationships/worksheet" Target="/xl/worksheets/sheet4.xml" Id="Rb988890b59794ba8" /><Relationship Type="http://schemas.openxmlformats.org/officeDocument/2006/relationships/worksheet" Target="/xl/worksheets/sheet5.xml" Id="Rf68dcbd4e8bb4dc5" /><Relationship Type="http://schemas.openxmlformats.org/officeDocument/2006/relationships/worksheet" Target="/xl/worksheets/sheet6.xml" Id="R3a700dbec0b54c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d7d59c9e35c46be" /><Relationship Type="http://schemas.openxmlformats.org/officeDocument/2006/relationships/chart" Target="/xl/drawings/charts/chart2.xml" Id="R9bb2b311b9f1451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Assessment Result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Data'!$A$9:$A$11</c:f>
              <c:strCache>
                <c:ptCount val="0"/>
              </c:strCache>
            </c:strRef>
          </c:cat>
          <c:val>
            <c:numRef>
              <c:f>'Chart Data'!$B$9:$B$11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Priority Distribution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7d59c9e35c46be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b2b311b9f1451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upplierComplianceEvaluationChecklistTable" displayName="SupplierComplianceEvaluationChecklistTable" ref="A9:T29" headerRowCount="1" totalsRowCount="0" totalsRowShown="0">
  <x:tableColumns count="20">
    <x:tableColumn id="1" name="Data Type"/>
    <x:tableColumn id="2" name="Criterion ID"/>
    <x:tableColumn id="3" name="Category"/>
    <x:tableColumn id="4" name="Evaluation Criterion"/>
    <x:tableColumn id="5" name="Evidence / Expectations"/>
    <x:tableColumn id="6" name="Weight"/>
    <x:tableColumn id="7" name="Score (1-5)"/>
    <x:tableColumn id="8" name="Weighted Score"/>
    <x:tableColumn id="9" name="Assessment Result"/>
    <x:tableColumn id="10" name="Priority"/>
    <x:tableColumn id="11" name="Evidence Reviewed"/>
    <x:tableColumn id="12" name="Gap / Issue"/>
    <x:tableColumn id="13" name="Improvement Action"/>
    <x:tableColumn id="14" name="Owner"/>
    <x:tableColumn id="15" name="Due Date"/>
    <x:tableColumn id="16" name="Action Status"/>
    <x:tableColumn id="17" name="Reviewer"/>
    <x:tableColumn id="18" name="Verification / Notes"/>
    <x:tableColumn id="19" name="Source / Reference"/>
    <x:tableColumn id="20" name="Applicability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7a046de7594e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a64348c533a4666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Supplier Compliance Evaluation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CMS-CHK-004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The weighting and score bands in this workbook are an illustrative toolkit method, not an ISO 37301 scoring requirement. Customize them to the organization's approved supplier-risk methodology.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evaluate supplier compliance capability and control maturity across governance, obligations, ethics, risk, reporting, training, data, labor/human-rights, EHS, trade controls, subcontractor oversight and records. Jurisdiction-specific requirements must be verified before use.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criterion rows are Illustrative Data and are excluded from Actual KPI/Summary.</x:v>
      </x:c>
    </x:row>
    <x:row r="12">
      <x:c r="A12" s="43" t="str">
        <x:v>2</x:v>
      </x:c>
      <x:c r="B12" s="30" t="str">
        <x:v>Set Data Type = Actual Data when performing the real supplier evaluation.</x:v>
      </x:c>
    </x:row>
    <x:row r="13">
      <x:c r="A13" s="43" t="str">
        <x:v>3</x:v>
      </x:c>
      <x:c r="B13" s="30" t="str">
        <x:v>Score 1–5 only where sufficient evidence exists; use N/A by leaving Score blank and marking the criterion not applicable in Notes.</x:v>
      </x:c>
    </x:row>
    <x:row r="14">
      <x:c r="A14" s="43" t="str">
        <x:v>4</x:v>
      </x:c>
      <x:c r="B14" s="30" t="str">
        <x:v>Illustrative result bands: 4–5 Acceptable; 3 Needs Improvement; 1–2 Critical Gap.</x:v>
      </x:c>
    </x:row>
    <x:row r="15">
      <x:c r="A15" s="43" t="str">
        <x:v>5</x:v>
      </x:c>
      <x:c r="B15" s="30" t="str">
        <x:v>Use verified jurisdiction-specific legal / regulatory evidence where relevant.</x:v>
      </x:c>
    </x:row>
    <x:row r="16">
      <x:c r="A16" s="43" t="str">
        <x:v>6</x:v>
      </x:c>
      <x:c r="B16" s="30" t="str">
        <x:v>Do not use the score as the sole basis for approval; consider risk tier, material gaps and required conditions.</x:v>
      </x:c>
    </x:row>
    <x:row r="17">
      <x:c r="A17" s="43" t="str">
        <x:v>7</x:v>
      </x:c>
      <x:c r="B17" s="30" t="str">
        <x:v>Record improvement actions, owners and due dates for material gaps.</x:v>
      </x:c>
    </x:row>
    <x:row r="18">
      <x:c r="A18" s="43" t="str">
        <x:v>8</x:v>
      </x:c>
      <x:c r="B18" s="30" t="str">
        <x:v>Charts show Illustrative Data until Actual Data exists, then switch automatically.</x:v>
      </x:c>
    </x:row>
    <x:row r="19">
      <x:c r="A19" s="43" t="str">
        <x:v>9</x:v>
      </x:c>
      <x:c r="B19" s="30" t="str">
        <x:v>Replace/delete examples before controlled use if preferred.</x:v>
      </x:c>
    </x:row>
    <x:row r="20">
      <x:c r="A20" s="43" t="str">
        <x:v>10</x:v>
      </x:c>
      <x:c r="B20" s="30" t="str">
        <x:v>ISO source: https://www.iso.org/standard/75080.html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0" hidden="0" customWidth="1"/>
    <x:col min="4" max="4" width="34" hidden="0" customWidth="1"/>
    <x:col min="5" max="5" width="42" hidden="0" customWidth="1"/>
    <x:col min="6" max="6" width="10" hidden="0" customWidth="1"/>
    <x:col min="7" max="7" width="12" hidden="0" customWidth="1"/>
    <x:col min="8" max="8" width="14" hidden="0" customWidth="1"/>
    <x:col min="9" max="9" width="20" hidden="0" customWidth="1"/>
    <x:col min="10" max="10" width="11" hidden="0" customWidth="1"/>
    <x:col min="11" max="11" width="34" hidden="0" customWidth="1"/>
    <x:col min="12" max="12" width="32" hidden="0" customWidth="1"/>
    <x:col min="13" max="13" width="38" hidden="0" customWidth="1"/>
    <x:col min="14" max="14" width="22" hidden="0" customWidth="1"/>
    <x:col min="15" max="15" width="13" hidden="0" customWidth="1"/>
    <x:col min="16" max="16" width="15" hidden="0" customWidth="1"/>
    <x:col min="17" max="17" width="18" hidden="0" customWidth="1"/>
    <x:col min="18" max="18" width="26" hidden="0" customWidth="1"/>
    <x:col min="19" max="19" width="28" hidden="0" customWidth="1"/>
    <x:col min="20" max="20" width="24" hidden="0" customWidth="1"/>
  </x:cols>
  <x:sheetData>
    <x:row r="1" ht="26" customHeight="1">
      <x:c r="A1" s="5" t="str">
        <x:v>Supplier Compliance Evaluation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2" t="str">
        <x:v>Document Code: CMS-CHK-004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</x:row>
    <x:row r="4" ht="30" customHeight="1">
      <x:c r="A4" s="37" t="str">
        <x:v>[Note] Example scores are illustrative only. Verify source evidence and customize weights before using the output for real supplier approval decisions.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</x:row>
    <x:row r="5">
      <x:c r="A5" s="30" t="str">
        <x:v>Supplier</x:v>
      </x:c>
      <x:c r="B5" s="30" t="str">
        <x:v>[SUPPLIER NAME]</x:v>
      </x:c>
      <x:c r="C5" s="30" t="str">
        <x:v>Evaluation Date</x:v>
      </x:c>
      <x:c r="D5" s="30"/>
      <x:c r="E5" s="30" t="str">
        <x:v>Evaluator</x:v>
      </x:c>
      <x:c r="F5" s="30" t="str"/>
      <x:c r="G5" s="30" t="str">
        <x:v>Supplier Risk Tier</x:v>
      </x:c>
      <x:c r="H5" s="30" t="str"/>
    </x:row>
    <x:row r="6">
      <x:c r="A6" s="30" t="str">
        <x:v>Service / Product</x:v>
      </x:c>
      <x:c r="B6" s="30" t="str"/>
      <x:c r="C6" s="30" t="str">
        <x:v>Country / Region</x:v>
      </x:c>
      <x:c r="D6" s="30" t="str">
        <x:v>[VERIFY]</x:v>
      </x:c>
      <x:c r="E6" s="30" t="str">
        <x:v>Evaluation Ref.</x:v>
      </x:c>
      <x:c r="F6" s="30" t="str"/>
      <x:c r="G6" s="30" t="str"/>
      <x:c r="H6" s="30" t="str"/>
    </x:row>
    <x:row r="7">
      <x:c r="A7" s="30" t="str">
        <x:v>Standard / Basis</x:v>
      </x:c>
      <x:c r="B7" s="30" t="str">
        <x:v>ISO 37301:2021 + Amd 1:2024 + contract / verified obligations</x:v>
      </x:c>
      <x:c r="C7" s="30" t="str"/>
      <x:c r="D7" s="30" t="str"/>
      <x:c r="E7" s="30" t="str"/>
      <x:c r="F7" s="30" t="str"/>
      <x:c r="G7" s="30" t="str"/>
      <x:c r="H7" s="30" t="str"/>
    </x:row>
    <x:row r="9">
      <x:c r="A9" s="22" t="str">
        <x:v>Data Type</x:v>
      </x:c>
      <x:c r="B9" s="22" t="str">
        <x:v>Criterion ID</x:v>
      </x:c>
      <x:c r="C9" s="22" t="str">
        <x:v>Category</x:v>
      </x:c>
      <x:c r="D9" s="22" t="str">
        <x:v>Evaluation Criterion</x:v>
      </x:c>
      <x:c r="E9" s="22" t="str">
        <x:v>Evidence / Expectations</x:v>
      </x:c>
      <x:c r="F9" s="22" t="str">
        <x:v>Weight</x:v>
      </x:c>
      <x:c r="G9" s="22" t="str">
        <x:v>Score (1-5)</x:v>
      </x:c>
      <x:c r="H9" s="22" t="str">
        <x:v>Weighted Score</x:v>
      </x:c>
      <x:c r="I9" s="22" t="str">
        <x:v>Assessment Result</x:v>
      </x:c>
      <x:c r="J9" s="22" t="str">
        <x:v>Priority</x:v>
      </x:c>
      <x:c r="K9" s="22" t="str">
        <x:v>Evidence Reviewed</x:v>
      </x:c>
      <x:c r="L9" s="22" t="str">
        <x:v>Gap / Issue</x:v>
      </x:c>
      <x:c r="M9" s="22" t="str">
        <x:v>Improvement Action</x:v>
      </x:c>
      <x:c r="N9" s="22" t="str">
        <x:v>Owner</x:v>
      </x:c>
      <x:c r="O9" s="22" t="str">
        <x:v>Due Date</x:v>
      </x:c>
      <x:c r="P9" s="22" t="str">
        <x:v>Action Status</x:v>
      </x:c>
      <x:c r="Q9" s="22" t="str">
        <x:v>Reviewer</x:v>
      </x:c>
      <x:c r="R9" s="22" t="str">
        <x:v>Verification / Notes</x:v>
      </x:c>
      <x:c r="S9" s="22" t="str">
        <x:v>Source / Reference</x:v>
      </x:c>
      <x:c r="T9" s="22" t="str">
        <x:v>Applicability Notes</x:v>
      </x:c>
    </x:row>
    <x:row r="10">
      <x:c r="A10" s="49" t="str">
        <x:v>Example Data</x:v>
      </x:c>
      <x:c r="B10" s="46" t="str">
        <x:v>EX-SUP-001</x:v>
      </x:c>
      <x:c r="C10" s="46" t="str">
        <x:v>Governance</x:v>
      </x:c>
      <x:c r="D10" s="46" t="str">
        <x:v>Compliance ownership and governance</x:v>
      </x:c>
      <x:c r="E10" s="46" t="str">
        <x:v>Clear supplier accountability for legal / ethical compliance and escalation.</x:v>
      </x:c>
      <x:c r="F10" s="52" t="n">
        <x:v>0.1</x:v>
      </x:c>
      <x:c r="G10" s="46" t="n">
        <x:v>5</x:v>
      </x:c>
      <x:c r="H10" s="46" t="n">
        <x:f>IF(OR(A10="",G10=""),"",F10*G10)</x:f>
        <x:v>0.5</x:v>
      </x:c>
      <x:c r="I10" s="46" t="str">
        <x:f>IF(G10="","",IF(G10&gt;=4,"Acceptable",IF(G10=3,"Needs Improvement","Critical Gap")))</x:f>
        <x:v>Acceptable</x:v>
      </x:c>
      <x:c r="J10" s="46" t="str">
        <x:v>Low</x:v>
      </x:c>
      <x:c r="K10" s="46" t="str">
        <x:v>Illustrative governance policy and role chart</x:v>
      </x:c>
      <x:c r="L10" s="46" t="str"/>
      <x:c r="M10" s="46" t="str"/>
      <x:c r="N10" s="46" t="str"/>
      <x:c r="O10" s="56"/>
      <x:c r="P10" s="46" t="str">
        <x:v>No Action</x:v>
      </x:c>
      <x:c r="Q10" s="46" t="str">
        <x:v>Compliance Reviewer</x:v>
      </x:c>
      <x:c r="R10" s="46" t="str">
        <x:v>Illustrative Data</x:v>
      </x:c>
      <x:c r="S10" s="46" t="str"/>
      <x:c r="T10" s="46" t="str"/>
    </x:row>
    <x:row r="11">
      <x:c r="A11" s="49" t="str">
        <x:v>Example Data</x:v>
      </x:c>
      <x:c r="B11" s="46" t="str">
        <x:v>EX-SUP-002</x:v>
      </x:c>
      <x:c r="C11" s="46" t="str">
        <x:v>Obligations</x:v>
      </x:c>
      <x:c r="D11" s="46" t="str">
        <x:v>Compliance obligations management</x:v>
      </x:c>
      <x:c r="E11" s="46" t="str">
        <x:v>Relevant legal, regulatory, contractual and customer compliance obligations are identified and maintained.</x:v>
      </x:c>
      <x:c r="F11" s="52" t="n">
        <x:v>0.1</x:v>
      </x:c>
      <x:c r="G11" s="46" t="n">
        <x:v>3</x:v>
      </x:c>
      <x:c r="H11" s="46" t="n">
        <x:f>IF(OR(A11="",G11=""),"",F11*G11)</x:f>
        <x:v>0.30000000000000004</x:v>
      </x:c>
      <x:c r="I11" s="46" t="str">
        <x:f>IF(G11="","",IF(G11&gt;=4,"Acceptable",IF(G11=3,"Needs Improvement","Critical Gap")))</x:f>
        <x:v>Needs Improvement</x:v>
      </x:c>
      <x:c r="J11" s="46" t="str">
        <x:v>Medium</x:v>
      </x:c>
      <x:c r="K11" s="46" t="str">
        <x:v>Illustrative obligations register</x:v>
      </x:c>
      <x:c r="L11" s="46" t="str">
        <x:v>Source-update ownership is not consistently defined.</x:v>
      </x:c>
      <x:c r="M11" s="46" t="str">
        <x:v>Assign owners and update frequencies for key obligation families.</x:v>
      </x:c>
      <x:c r="N11" s="46" t="str">
        <x:v>Supplier Compliance Lead</x:v>
      </x:c>
      <x:c r="O11" s="56" t="n">
        <x:v>46341</x:v>
      </x:c>
      <x:c r="P11" s="46" t="str">
        <x:v>In Progress</x:v>
      </x:c>
      <x:c r="Q11" s="46" t="str">
        <x:v>Compliance Reviewer</x:v>
      </x:c>
      <x:c r="R11" s="46" t="str">
        <x:v>Illustrative Data</x:v>
      </x:c>
      <x:c r="S11" s="46" t="str"/>
      <x:c r="T11" s="46" t="str"/>
    </x:row>
    <x:row r="12">
      <x:c r="A12" s="49" t="str">
        <x:v>Example Data</x:v>
      </x:c>
      <x:c r="B12" s="46" t="str">
        <x:v>EX-SUP-005</x:v>
      </x:c>
      <x:c r="C12" s="46" t="str">
        <x:v>Anti-bribery</x:v>
      </x:c>
      <x:c r="D12" s="46" t="str">
        <x:v>Improper advantage controls</x:v>
      </x:c>
      <x:c r="E12" s="46" t="str">
        <x:v>Where relevant, supplier controls bribery/corruption and improper benefits.</x:v>
      </x:c>
      <x:c r="F12" s="52" t="n">
        <x:v>0.08</x:v>
      </x:c>
      <x:c r="G12" s="46" t="n">
        <x:v>4</x:v>
      </x:c>
      <x:c r="H12" s="46" t="n">
        <x:f>IF(OR(A12="",G12=""),"",F12*G12)</x:f>
        <x:v>0.32</x:v>
      </x:c>
      <x:c r="I12" s="46" t="str">
        <x:f>IF(G12="","",IF(G12&gt;=4,"Acceptable",IF(G12=3,"Needs Improvement","Critical Gap")))</x:f>
        <x:v>Acceptable</x:v>
      </x:c>
      <x:c r="J12" s="46" t="str">
        <x:v>Medium</x:v>
      </x:c>
      <x:c r="K12" s="46" t="str">
        <x:v>Illustrative policy and training evidence</x:v>
      </x:c>
      <x:c r="L12" s="46" t="str"/>
      <x:c r="M12" s="46" t="str"/>
      <x:c r="N12" s="46" t="str"/>
      <x:c r="O12" s="56"/>
      <x:c r="P12" s="46" t="str">
        <x:v>No Action</x:v>
      </x:c>
      <x:c r="Q12" s="46" t="str">
        <x:v>Compliance Reviewer</x:v>
      </x:c>
      <x:c r="R12" s="46" t="str">
        <x:v>Illustrative Data</x:v>
      </x:c>
      <x:c r="S12" s="46" t="str"/>
      <x:c r="T12" s="46" t="str"/>
    </x:row>
    <x:row r="13">
      <x:c r="A13" s="49" t="str">
        <x:v>Example Data</x:v>
      </x:c>
      <x:c r="B13" s="46" t="str">
        <x:v>EX-SUP-010</x:v>
      </x:c>
      <x:c r="C13" s="46" t="str">
        <x:v>Data</x:v>
      </x:c>
      <x:c r="D13" s="46" t="str">
        <x:v>Data / confidentiality controls</x:v>
      </x:c>
      <x:c r="E13" s="46" t="str">
        <x:v>Where relevant, personal, confidential or regulated information is handled under defined controls.</x:v>
      </x:c>
      <x:c r="F13" s="52" t="n">
        <x:v>0.07</x:v>
      </x:c>
      <x:c r="G13" s="46" t="n">
        <x:v>2</x:v>
      </x:c>
      <x:c r="H13" s="46" t="n">
        <x:f>IF(OR(A13="",G13=""),"",F13*G13)</x:f>
        <x:v>0.14</x:v>
      </x:c>
      <x:c r="I13" s="46" t="str">
        <x:f>IF(G13="","",IF(G13&gt;=4,"Acceptable",IF(G13=3,"Needs Improvement","Critical Gap")))</x:f>
        <x:v>Critical Gap</x:v>
      </x:c>
      <x:c r="J13" s="46" t="str">
        <x:v>High</x:v>
      </x:c>
      <x:c r="K13" s="46" t="str">
        <x:v>Illustrative confidentiality controls</x:v>
      </x:c>
      <x:c r="L13" s="46" t="str">
        <x:v>Evidence for access-review frequency is incomplete.</x:v>
      </x:c>
      <x:c r="M13" s="46" t="str">
        <x:v>Confirm access-review process and provide current evidence.</x:v>
      </x:c>
      <x:c r="N13" s="46" t="str">
        <x:v>Supplier IT / Compliance Owner</x:v>
      </x:c>
      <x:c r="O13" s="56" t="n">
        <x:v>46326</x:v>
      </x:c>
      <x:c r="P13" s="46" t="str">
        <x:v>Open</x:v>
      </x:c>
      <x:c r="Q13" s="46" t="str">
        <x:v>Compliance Reviewer</x:v>
      </x:c>
      <x:c r="R13" s="46" t="str">
        <x:v>Illustrative Data</x:v>
      </x:c>
      <x:c r="S13" s="46" t="str"/>
      <x:c r="T13" s="46" t="str"/>
    </x:row>
    <x:row r="14">
      <x:c r="A14" s="49" t="str">
        <x:v>Example Data</x:v>
      </x:c>
      <x:c r="B14" s="46" t="str">
        <x:v>EX-SUP-014</x:v>
      </x:c>
      <x:c r="C14" s="46" t="str">
        <x:v>Subcontractors</x:v>
      </x:c>
      <x:c r="D14" s="46" t="str">
        <x:v>Subcontractor compliance oversight</x:v>
      </x:c>
      <x:c r="E14" s="46" t="str">
        <x:v>Relevant subcontractors are subject to proportionate compliance expectations and oversight.</x:v>
      </x:c>
      <x:c r="F14" s="52" t="n">
        <x:v>0.05</x:v>
      </x:c>
      <x:c r="G14" s="46" t="n">
        <x:v>3</x:v>
      </x:c>
      <x:c r="H14" s="46" t="n">
        <x:f>IF(OR(A14="",G14=""),"",F14*G14)</x:f>
        <x:v>0.15000000000000002</x:v>
      </x:c>
      <x:c r="I14" s="46" t="str">
        <x:f>IF(G14="","",IF(G14&gt;=4,"Acceptable",IF(G14=3,"Needs Improvement","Critical Gap")))</x:f>
        <x:v>Needs Improvement</x:v>
      </x:c>
      <x:c r="J14" s="46" t="str">
        <x:v>Medium</x:v>
      </x:c>
      <x:c r="K14" s="46" t="str">
        <x:v>Illustrative subcontractor list and terms</x:v>
      </x:c>
      <x:c r="L14" s="46" t="str">
        <x:v>Compliance expectations are not consistently flowed down to higher-risk subcontractors.</x:v>
      </x:c>
      <x:c r="M14" s="46" t="str">
        <x:v>Update subcontractor terms and monitoring criteria.</x:v>
      </x:c>
      <x:c r="N14" s="46" t="str">
        <x:v>Supplier Contract Manager</x:v>
      </x:c>
      <x:c r="O14" s="56" t="n">
        <x:v>46371</x:v>
      </x:c>
      <x:c r="P14" s="46" t="str">
        <x:v>Not Started</x:v>
      </x:c>
      <x:c r="Q14" s="46" t="str">
        <x:v>Compliance Reviewer</x:v>
      </x:c>
      <x:c r="R14" s="46" t="str">
        <x:v>Illustrative Data</x:v>
      </x:c>
      <x:c r="S14" s="46" t="str"/>
      <x:c r="T14" s="46" t="str"/>
    </x:row>
    <x:row r="15">
      <x:c r="A15" s="30" t="str"/>
      <x:c r="B15" s="30" t="str">
        <x:v>SUP-001</x:v>
      </x:c>
      <x:c r="C15" s="30" t="str">
        <x:v>Governance</x:v>
      </x:c>
      <x:c r="D15" s="30" t="str">
        <x:v>Compliance ownership and governance</x:v>
      </x:c>
      <x:c r="E15" s="30" t="str">
        <x:v>Clear supplier accountability for legal / ethical compliance and escalation.</x:v>
      </x:c>
      <x:c r="F15" s="53" t="n">
        <x:v>0.1</x:v>
      </x:c>
      <x:c r="G15" s="30" t="str"/>
      <x:c r="H15" s="30" t="str">
        <x:f>IF(OR(A15="",G15=""),"",F15*G15)</x:f>
      </x:c>
      <x:c r="I15" s="30" t="str">
        <x:f>IF(G15="","",IF(G15&gt;=4,"Acceptable",IF(G15=3,"Needs Improvement","Critical Gap")))</x:f>
      </x:c>
      <x:c r="J15" s="30" t="str"/>
      <x:c r="K15" s="30" t="str"/>
      <x:c r="L15" s="30" t="str"/>
      <x:c r="M15" s="30" t="str"/>
      <x:c r="N15" s="30" t="str"/>
      <x:c r="O15" s="57"/>
      <x:c r="P15" s="30" t="str"/>
      <x:c r="Q15" s="30" t="str"/>
      <x:c r="R15" s="30" t="str"/>
      <x:c r="S15" s="30" t="str"/>
      <x:c r="T15" s="30" t="str"/>
    </x:row>
    <x:row r="16">
      <x:c r="A16" s="30" t="str"/>
      <x:c r="B16" s="30" t="str">
        <x:v>SUP-002</x:v>
      </x:c>
      <x:c r="C16" s="30" t="str">
        <x:v>Obligations</x:v>
      </x:c>
      <x:c r="D16" s="30" t="str">
        <x:v>Compliance obligations management</x:v>
      </x:c>
      <x:c r="E16" s="30" t="str">
        <x:v>Relevant legal, regulatory, contractual and customer compliance obligations are identified and maintained.</x:v>
      </x:c>
      <x:c r="F16" s="53" t="n">
        <x:v>0.1</x:v>
      </x:c>
      <x:c r="G16" s="30" t="str"/>
      <x:c r="H16" s="30" t="str">
        <x:f>IF(OR(A16="",G16=""),"",F16*G16)</x:f>
      </x:c>
      <x:c r="I16" s="30" t="str">
        <x:f>IF(G16="","",IF(G16&gt;=4,"Acceptable",IF(G16=3,"Needs Improvement","Critical Gap")))</x:f>
      </x:c>
      <x:c r="J16" s="30" t="str"/>
      <x:c r="K16" s="30" t="str"/>
      <x:c r="L16" s="30" t="str"/>
      <x:c r="M16" s="30" t="str"/>
      <x:c r="N16" s="30" t="str"/>
      <x:c r="O16" s="57"/>
      <x:c r="P16" s="30" t="str"/>
      <x:c r="Q16" s="30" t="str"/>
      <x:c r="R16" s="30" t="str"/>
      <x:c r="S16" s="30" t="str"/>
      <x:c r="T16" s="30" t="str"/>
    </x:row>
    <x:row r="17">
      <x:c r="A17" s="30" t="str"/>
      <x:c r="B17" s="30" t="str">
        <x:v>SUP-003</x:v>
      </x:c>
      <x:c r="C17" s="30" t="str">
        <x:v>Risk</x:v>
      </x:c>
      <x:c r="D17" s="30" t="str">
        <x:v>Compliance risk assessment</x:v>
      </x:c>
      <x:c r="E17" s="30" t="str">
        <x:v>Supplier identifies and manages material compliance risks relevant to its services/products.</x:v>
      </x:c>
      <x:c r="F17" s="53" t="n">
        <x:v>0.08</x:v>
      </x:c>
      <x:c r="G17" s="30" t="str"/>
      <x:c r="H17" s="30" t="str">
        <x:f>IF(OR(A17="",G17=""),"",F17*G17)</x:f>
      </x:c>
      <x:c r="I17" s="30" t="str">
        <x:f>IF(G17="","",IF(G17&gt;=4,"Acceptable",IF(G17=3,"Needs Improvement","Critical Gap")))</x:f>
      </x:c>
      <x:c r="J17" s="30" t="str"/>
      <x:c r="K17" s="30" t="str"/>
      <x:c r="L17" s="30" t="str"/>
      <x:c r="M17" s="30" t="str"/>
      <x:c r="N17" s="30" t="str"/>
      <x:c r="O17" s="57"/>
      <x:c r="P17" s="30" t="str"/>
      <x:c r="Q17" s="30" t="str"/>
      <x:c r="R17" s="30" t="str"/>
      <x:c r="S17" s="30" t="str"/>
      <x:c r="T17" s="30" t="str"/>
    </x:row>
    <x:row r="18">
      <x:c r="A18" s="30" t="str"/>
      <x:c r="B18" s="30" t="str">
        <x:v>SUP-004</x:v>
      </x:c>
      <x:c r="C18" s="30" t="str">
        <x:v>Ethics</x:v>
      </x:c>
      <x:c r="D18" s="30" t="str">
        <x:v>Code / ethical conduct</x:v>
      </x:c>
      <x:c r="E18" s="30" t="str">
        <x:v>Expected ethical conduct is defined and communicated.</x:v>
      </x:c>
      <x:c r="F18" s="53" t="n">
        <x:v>0.07</x:v>
      </x:c>
      <x:c r="G18" s="30" t="str"/>
      <x:c r="H18" s="30" t="str">
        <x:f>IF(OR(A18="",G18=""),"",F18*G18)</x:f>
      </x:c>
      <x:c r="I18" s="30" t="str">
        <x:f>IF(G18="","",IF(G18&gt;=4,"Acceptable",IF(G18=3,"Needs Improvement","Critical Gap")))</x:f>
      </x:c>
      <x:c r="J18" s="30" t="str"/>
      <x:c r="K18" s="30" t="str"/>
      <x:c r="L18" s="30" t="str"/>
      <x:c r="M18" s="30" t="str"/>
      <x:c r="N18" s="30" t="str"/>
      <x:c r="O18" s="57"/>
      <x:c r="P18" s="30" t="str"/>
      <x:c r="Q18" s="30" t="str"/>
      <x:c r="R18" s="30" t="str"/>
      <x:c r="S18" s="30" t="str"/>
      <x:c r="T18" s="30" t="str"/>
    </x:row>
    <x:row r="19">
      <x:c r="A19" s="30" t="str"/>
      <x:c r="B19" s="30" t="str">
        <x:v>SUP-005</x:v>
      </x:c>
      <x:c r="C19" s="30" t="str">
        <x:v>Anti-bribery</x:v>
      </x:c>
      <x:c r="D19" s="30" t="str">
        <x:v>Improper advantage controls</x:v>
      </x:c>
      <x:c r="E19" s="30" t="str">
        <x:v>Where relevant, supplier controls bribery/corruption and improper benefits.</x:v>
      </x:c>
      <x:c r="F19" s="53" t="n">
        <x:v>0.08</x:v>
      </x:c>
      <x:c r="G19" s="30" t="str"/>
      <x:c r="H19" s="30" t="str">
        <x:f>IF(OR(A19="",G19=""),"",F19*G19)</x:f>
      </x:c>
      <x:c r="I19" s="30" t="str">
        <x:f>IF(G19="","",IF(G19&gt;=4,"Acceptable",IF(G19=3,"Needs Improvement","Critical Gap")))</x:f>
      </x:c>
      <x:c r="J19" s="30" t="str"/>
      <x:c r="K19" s="30" t="str"/>
      <x:c r="L19" s="30" t="str"/>
      <x:c r="M19" s="30" t="str"/>
      <x:c r="N19" s="30" t="str"/>
      <x:c r="O19" s="57"/>
      <x:c r="P19" s="30" t="str"/>
      <x:c r="Q19" s="30" t="str"/>
      <x:c r="R19" s="30" t="str"/>
      <x:c r="S19" s="30" t="str"/>
      <x:c r="T19" s="30" t="str"/>
    </x:row>
    <x:row r="20">
      <x:c r="A20" s="30" t="str"/>
      <x:c r="B20" s="30" t="str">
        <x:v>SUP-006</x:v>
      </x:c>
      <x:c r="C20" s="30" t="str">
        <x:v>Conflicts &amp; Benefits</x:v>
      </x:c>
      <x:c r="D20" s="30" t="str">
        <x:v>Conflicts / gifts / hospitality</x:v>
      </x:c>
      <x:c r="E20" s="30" t="str">
        <x:v>Relevant conflict, gift and benefit risks are disclosed and controlled.</x:v>
      </x:c>
      <x:c r="F20" s="53" t="n">
        <x:v>0.05</x:v>
      </x:c>
      <x:c r="G20" s="30" t="str"/>
      <x:c r="H20" s="30" t="str">
        <x:f>IF(OR(A20="",G20=""),"",F20*G20)</x:f>
      </x:c>
      <x:c r="I20" s="30" t="str">
        <x:f>IF(G20="","",IF(G20&gt;=4,"Acceptable",IF(G20=3,"Needs Improvement","Critical Gap")))</x:f>
      </x:c>
      <x:c r="J20" s="30" t="str"/>
      <x:c r="K20" s="30" t="str"/>
      <x:c r="L20" s="30" t="str"/>
      <x:c r="M20" s="30" t="str"/>
      <x:c r="N20" s="30" t="str"/>
      <x:c r="O20" s="57"/>
      <x:c r="P20" s="30" t="str"/>
      <x:c r="Q20" s="30" t="str"/>
      <x:c r="R20" s="30" t="str"/>
      <x:c r="S20" s="30" t="str"/>
      <x:c r="T20" s="30" t="str"/>
    </x:row>
    <x:row r="21">
      <x:c r="A21" s="30" t="str"/>
      <x:c r="B21" s="30" t="str">
        <x:v>SUP-007</x:v>
      </x:c>
      <x:c r="C21" s="30" t="str">
        <x:v>Speak-up</x:v>
      </x:c>
      <x:c r="D21" s="30" t="str">
        <x:v>Reporting and non-retaliation</x:v>
      </x:c>
      <x:c r="E21" s="30" t="str">
        <x:v>Accessible concern-reporting and proportionate protection arrangements are in place.</x:v>
      </x:c>
      <x:c r="F21" s="53" t="n">
        <x:v>0.06</x:v>
      </x:c>
      <x:c r="G21" s="30" t="str"/>
      <x:c r="H21" s="30" t="str">
        <x:f>IF(OR(A21="",G21=""),"",F21*G21)</x:f>
      </x:c>
      <x:c r="I21" s="30" t="str">
        <x:f>IF(G21="","",IF(G21&gt;=4,"Acceptable",IF(G21=3,"Needs Improvement","Critical Gap")))</x:f>
      </x:c>
      <x:c r="J21" s="30" t="str"/>
      <x:c r="K21" s="30" t="str"/>
      <x:c r="L21" s="30" t="str"/>
      <x:c r="M21" s="30" t="str"/>
      <x:c r="N21" s="30" t="str"/>
      <x:c r="O21" s="57"/>
      <x:c r="P21" s="30" t="str"/>
      <x:c r="Q21" s="30" t="str"/>
      <x:c r="R21" s="30" t="str"/>
      <x:c r="S21" s="30" t="str"/>
      <x:c r="T21" s="30" t="str"/>
    </x:row>
    <x:row r="22">
      <x:c r="A22" s="30" t="str"/>
      <x:c r="B22" s="30" t="str">
        <x:v>SUP-008</x:v>
      </x:c>
      <x:c r="C22" s="30" t="str">
        <x:v>Investigations</x:v>
      </x:c>
      <x:c r="D22" s="30" t="str">
        <x:v>Investigation and remediation</x:v>
      </x:c>
      <x:c r="E22" s="30" t="str">
        <x:v>Material compliance concerns are investigated, escalated and remediated.</x:v>
      </x:c>
      <x:c r="F22" s="53" t="n">
        <x:v>0.06</x:v>
      </x:c>
      <x:c r="G22" s="30" t="str"/>
      <x:c r="H22" s="30" t="str">
        <x:f>IF(OR(A22="",G22=""),"",F22*G22)</x:f>
      </x:c>
      <x:c r="I22" s="30" t="str">
        <x:f>IF(G22="","",IF(G22&gt;=4,"Acceptable",IF(G22=3,"Needs Improvement","Critical Gap")))</x:f>
      </x:c>
      <x:c r="J22" s="30" t="str"/>
      <x:c r="K22" s="30" t="str"/>
      <x:c r="L22" s="30" t="str"/>
      <x:c r="M22" s="30" t="str"/>
      <x:c r="N22" s="30" t="str"/>
      <x:c r="O22" s="57"/>
      <x:c r="P22" s="30" t="str"/>
      <x:c r="Q22" s="30" t="str"/>
      <x:c r="R22" s="30" t="str"/>
      <x:c r="S22" s="30" t="str"/>
      <x:c r="T22" s="30" t="str"/>
    </x:row>
    <x:row r="23">
      <x:c r="A23" s="30" t="str"/>
      <x:c r="B23" s="30" t="str">
        <x:v>SUP-009</x:v>
      </x:c>
      <x:c r="C23" s="30" t="str">
        <x:v>Competence</x:v>
      </x:c>
      <x:c r="D23" s="30" t="str">
        <x:v>Training and awareness</x:v>
      </x:c>
      <x:c r="E23" s="30" t="str">
        <x:v>Relevant personnel receive role-appropriate compliance training.</x:v>
      </x:c>
      <x:c r="F23" s="53" t="n">
        <x:v>0.05</x:v>
      </x:c>
      <x:c r="G23" s="30" t="str"/>
      <x:c r="H23" s="30" t="str">
        <x:f>IF(OR(A23="",G23=""),"",F23*G23)</x:f>
      </x:c>
      <x:c r="I23" s="30" t="str">
        <x:f>IF(G23="","",IF(G23&gt;=4,"Acceptable",IF(G23=3,"Needs Improvement","Critical Gap")))</x:f>
      </x:c>
      <x:c r="J23" s="30" t="str"/>
      <x:c r="K23" s="30" t="str"/>
      <x:c r="L23" s="30" t="str"/>
      <x:c r="M23" s="30" t="str"/>
      <x:c r="N23" s="30" t="str"/>
      <x:c r="O23" s="57"/>
      <x:c r="P23" s="30" t="str"/>
      <x:c r="Q23" s="30" t="str"/>
      <x:c r="R23" s="30" t="str"/>
      <x:c r="S23" s="30" t="str"/>
      <x:c r="T23" s="30" t="str"/>
    </x:row>
    <x:row r="24">
      <x:c r="A24" s="30" t="str"/>
      <x:c r="B24" s="30" t="str">
        <x:v>SUP-010</x:v>
      </x:c>
      <x:c r="C24" s="30" t="str">
        <x:v>Data</x:v>
      </x:c>
      <x:c r="D24" s="30" t="str">
        <x:v>Data / confidentiality controls</x:v>
      </x:c>
      <x:c r="E24" s="30" t="str">
        <x:v>Where relevant, personal, confidential or regulated information is handled under defined controls.</x:v>
      </x:c>
      <x:c r="F24" s="53" t="n">
        <x:v>0.07</x:v>
      </x:c>
      <x:c r="G24" s="30" t="str"/>
      <x:c r="H24" s="30" t="str">
        <x:f>IF(OR(A24="",G24=""),"",F24*G24)</x:f>
      </x:c>
      <x:c r="I24" s="30" t="str">
        <x:f>IF(G24="","",IF(G24&gt;=4,"Acceptable",IF(G24=3,"Needs Improvement","Critical Gap")))</x:f>
      </x:c>
      <x:c r="J24" s="30" t="str"/>
      <x:c r="K24" s="30" t="str"/>
      <x:c r="L24" s="30" t="str"/>
      <x:c r="M24" s="30" t="str"/>
      <x:c r="N24" s="30" t="str"/>
      <x:c r="O24" s="57"/>
      <x:c r="P24" s="30" t="str"/>
      <x:c r="Q24" s="30" t="str"/>
      <x:c r="R24" s="30" t="str"/>
      <x:c r="S24" s="30" t="str"/>
      <x:c r="T24" s="30" t="str"/>
    </x:row>
    <x:row r="25">
      <x:c r="A25" s="30" t="str"/>
      <x:c r="B25" s="30" t="str">
        <x:v>SUP-011</x:v>
      </x:c>
      <x:c r="C25" s="30" t="str">
        <x:v>Labor / Human Rights</x:v>
      </x:c>
      <x:c r="D25" s="30" t="str">
        <x:v>Workforce compliance</x:v>
      </x:c>
      <x:c r="E25" s="30" t="str">
        <x:v>Where applicable, labor and human-rights expectations are managed and evidenced.</x:v>
      </x:c>
      <x:c r="F25" s="53" t="n">
        <x:v>0.07</x:v>
      </x:c>
      <x:c r="G25" s="30" t="str"/>
      <x:c r="H25" s="30" t="str">
        <x:f>IF(OR(A25="",G25=""),"",F25*G25)</x:f>
      </x:c>
      <x:c r="I25" s="30" t="str">
        <x:f>IF(G25="","",IF(G25&gt;=4,"Acceptable",IF(G25=3,"Needs Improvement","Critical Gap")))</x:f>
      </x:c>
      <x:c r="J25" s="30" t="str"/>
      <x:c r="K25" s="30" t="str"/>
      <x:c r="L25" s="30" t="str"/>
      <x:c r="M25" s="30" t="str"/>
      <x:c r="N25" s="30" t="str"/>
      <x:c r="O25" s="57"/>
      <x:c r="P25" s="30" t="str"/>
      <x:c r="Q25" s="30" t="str"/>
      <x:c r="R25" s="30" t="str"/>
      <x:c r="S25" s="30" t="str"/>
      <x:c r="T25" s="30" t="str"/>
    </x:row>
    <x:row r="26">
      <x:c r="A26" s="30" t="str"/>
      <x:c r="B26" s="30" t="str">
        <x:v>SUP-012</x:v>
      </x:c>
      <x:c r="C26" s="30" t="str">
        <x:v>EHS / Regulatory</x:v>
      </x:c>
      <x:c r="D26" s="30" t="str">
        <x:v>Environmental / health / safety compliance</x:v>
      </x:c>
      <x:c r="E26" s="30" t="str">
        <x:v>Where relevant, EHS and operational regulatory obligations are managed.</x:v>
      </x:c>
      <x:c r="F26" s="53" t="n">
        <x:v>0.07</x:v>
      </x:c>
      <x:c r="G26" s="30" t="str"/>
      <x:c r="H26" s="30" t="str">
        <x:f>IF(OR(A26="",G26=""),"",F26*G26)</x:f>
      </x:c>
      <x:c r="I26" s="30" t="str">
        <x:f>IF(G26="","",IF(G26&gt;=4,"Acceptable",IF(G26=3,"Needs Improvement","Critical Gap")))</x:f>
      </x:c>
      <x:c r="J26" s="30" t="str"/>
      <x:c r="K26" s="30" t="str"/>
      <x:c r="L26" s="30" t="str"/>
      <x:c r="M26" s="30" t="str"/>
      <x:c r="N26" s="30" t="str"/>
      <x:c r="O26" s="57"/>
      <x:c r="P26" s="30" t="str"/>
      <x:c r="Q26" s="30" t="str"/>
      <x:c r="R26" s="30" t="str"/>
      <x:c r="S26" s="30" t="str"/>
      <x:c r="T26" s="30" t="str"/>
    </x:row>
    <x:row r="27">
      <x:c r="A27" s="30" t="str"/>
      <x:c r="B27" s="30" t="str">
        <x:v>SUP-013</x:v>
      </x:c>
      <x:c r="C27" s="30" t="str">
        <x:v>Trade</x:v>
      </x:c>
      <x:c r="D27" s="30" t="str">
        <x:v>Trade / restricted-party controls</x:v>
      </x:c>
      <x:c r="E27" s="30" t="str">
        <x:v>Where applicable, trade, sanctions or export restrictions are identified and controlled.</x:v>
      </x:c>
      <x:c r="F27" s="53" t="n">
        <x:v>0.05</x:v>
      </x:c>
      <x:c r="G27" s="30" t="str"/>
      <x:c r="H27" s="30" t="str">
        <x:f>IF(OR(A27="",G27=""),"",F27*G27)</x:f>
      </x:c>
      <x:c r="I27" s="30" t="str">
        <x:f>IF(G27="","",IF(G27&gt;=4,"Acceptable",IF(G27=3,"Needs Improvement","Critical Gap")))</x:f>
      </x:c>
      <x:c r="J27" s="30" t="str"/>
      <x:c r="K27" s="30" t="str"/>
      <x:c r="L27" s="30" t="str"/>
      <x:c r="M27" s="30" t="str"/>
      <x:c r="N27" s="30" t="str"/>
      <x:c r="O27" s="57"/>
      <x:c r="P27" s="30" t="str"/>
      <x:c r="Q27" s="30" t="str"/>
      <x:c r="R27" s="30" t="str"/>
      <x:c r="S27" s="30" t="str"/>
      <x:c r="T27" s="30" t="str"/>
    </x:row>
    <x:row r="28">
      <x:c r="A28" s="30" t="str"/>
      <x:c r="B28" s="30" t="str">
        <x:v>SUP-014</x:v>
      </x:c>
      <x:c r="C28" s="30" t="str">
        <x:v>Subcontractors</x:v>
      </x:c>
      <x:c r="D28" s="30" t="str">
        <x:v>Subcontractor compliance oversight</x:v>
      </x:c>
      <x:c r="E28" s="30" t="str">
        <x:v>Relevant subcontractors are subject to proportionate compliance expectations and oversight.</x:v>
      </x:c>
      <x:c r="F28" s="53" t="n">
        <x:v>0.05</x:v>
      </x:c>
      <x:c r="G28" s="30" t="str"/>
      <x:c r="H28" s="30" t="str">
        <x:f>IF(OR(A28="",G28=""),"",F28*G28)</x:f>
      </x:c>
      <x:c r="I28" s="30" t="str">
        <x:f>IF(G28="","",IF(G28&gt;=4,"Acceptable",IF(G28=3,"Needs Improvement","Critical Gap")))</x:f>
      </x:c>
      <x:c r="J28" s="30" t="str"/>
      <x:c r="K28" s="30" t="str"/>
      <x:c r="L28" s="30" t="str"/>
      <x:c r="M28" s="30" t="str"/>
      <x:c r="N28" s="30" t="str"/>
      <x:c r="O28" s="57"/>
      <x:c r="P28" s="30" t="str"/>
      <x:c r="Q28" s="30" t="str"/>
      <x:c r="R28" s="30" t="str"/>
      <x:c r="S28" s="30" t="str"/>
      <x:c r="T28" s="30" t="str"/>
    </x:row>
    <x:row r="29">
      <x:c r="A29" s="30" t="str"/>
      <x:c r="B29" s="30" t="str">
        <x:v>SUP-015</x:v>
      </x:c>
      <x:c r="C29" s="30" t="str">
        <x:v>Records &amp; Cooperation</x:v>
      </x:c>
      <x:c r="D29" s="30" t="str">
        <x:v>Records / audit cooperation</x:v>
      </x:c>
      <x:c r="E29" s="30" t="str">
        <x:v>Supplier maintains relevant records and supports agreed information, audit or certification requests.</x:v>
      </x:c>
      <x:c r="F29" s="53" t="n">
        <x:v>0.04</x:v>
      </x:c>
      <x:c r="G29" s="30" t="str"/>
      <x:c r="H29" s="30" t="str">
        <x:f>IF(OR(A29="",G29=""),"",F29*G29)</x:f>
      </x:c>
      <x:c r="I29" s="30" t="str">
        <x:f>IF(G29="","",IF(G29&gt;=4,"Acceptable",IF(G29=3,"Needs Improvement","Critical Gap")))</x:f>
      </x:c>
      <x:c r="J29" s="30" t="str"/>
      <x:c r="K29" s="30" t="str"/>
      <x:c r="L29" s="30" t="str"/>
      <x:c r="M29" s="30" t="str"/>
      <x:c r="N29" s="30" t="str"/>
      <x:c r="O29" s="57"/>
      <x:c r="P29" s="30" t="str"/>
      <x:c r="Q29" s="30" t="str"/>
      <x:c r="R29" s="30" t="str"/>
      <x:c r="S29" s="30" t="str"/>
      <x:c r="T29" s="30" t="str"/>
    </x:row>
  </x:sheetData>
  <x:mergeCells>
    <x:mergeCell ref="A1:T1"/>
    <x:mergeCell ref="A2:T2"/>
    <x:mergeCell ref="A3:T3"/>
    <x:mergeCell ref="A4:T4"/>
  </x:mergeCells>
  <x:conditionalFormatting sqref="I10:I29">
    <x:cfRule type="expression" dxfId="0" priority="1">
      <x:formula>I10="Completed"</x:formula>
    </x:cfRule>
    <x:cfRule type="expression" dxfId="1" priority="2">
      <x:formula>I10="Closed"</x:formula>
    </x:cfRule>
    <x:cfRule type="expression" dxfId="2" priority="3">
      <x:formula>I10="Conforming"</x:formula>
    </x:cfRule>
    <x:cfRule type="expression" dxfId="3" priority="4">
      <x:formula>I10="Compliant"</x:formula>
    </x:cfRule>
    <x:cfRule type="expression" dxfId="4" priority="5">
      <x:formula>I10="Approved"</x:formula>
    </x:cfRule>
    <x:cfRule type="expression" dxfId="5" priority="6">
      <x:formula>I10="Low"</x:formula>
    </x:cfRule>
    <x:cfRule type="expression" dxfId="6" priority="7">
      <x:formula>I10="In Progress"</x:formula>
    </x:cfRule>
    <x:cfRule type="expression" dxfId="7" priority="8">
      <x:formula>I10="Partially Conforming"</x:formula>
    </x:cfRule>
    <x:cfRule type="expression" dxfId="8" priority="9">
      <x:formula>I10="Partially Compliant"</x:formula>
    </x:cfRule>
    <x:cfRule type="expression" dxfId="9" priority="10">
      <x:formula>I10="OFI"</x:formula>
    </x:cfRule>
    <x:cfRule type="expression" dxfId="10" priority="11">
      <x:formula>I10="Pending Evidence"</x:formula>
    </x:cfRule>
    <x:cfRule type="expression" dxfId="11" priority="12">
      <x:formula>I10="Medium"</x:formula>
    </x:cfRule>
    <x:cfRule type="expression" dxfId="12" priority="13">
      <x:formula>I10="Open"</x:formula>
    </x:cfRule>
    <x:cfRule type="expression" dxfId="13" priority="14">
      <x:formula>I10="Blocked"</x:formula>
    </x:cfRule>
    <x:cfRule type="expression" dxfId="14" priority="15">
      <x:formula>I10="Nonconforming"</x:formula>
    </x:cfRule>
    <x:cfRule type="expression" dxfId="15" priority="16">
      <x:formula>I10="Noncompliant"</x:formula>
    </x:cfRule>
    <x:cfRule type="expression" dxfId="16" priority="17">
      <x:formula>I10="Major NC"</x:formula>
    </x:cfRule>
    <x:cfRule type="expression" dxfId="17" priority="18">
      <x:formula>I10="Minor NC"</x:formula>
    </x:cfRule>
    <x:cfRule type="expression" dxfId="18" priority="19">
      <x:formula>I10="High"</x:formula>
    </x:cfRule>
    <x:cfRule type="expression" dxfId="19" priority="20">
      <x:formula>I10="Not Started"</x:formula>
    </x:cfRule>
    <x:cfRule type="expression" dxfId="20" priority="21">
      <x:formula>I10="Not Assessed"</x:formula>
    </x:cfRule>
    <x:cfRule type="expression" dxfId="21" priority="22">
      <x:formula>I10="N/A"</x:formula>
    </x:cfRule>
    <x:cfRule type="expression" dxfId="22" priority="23">
      <x:formula>I10="No Action"</x:formula>
    </x:cfRule>
    <x:cfRule type="expression" dxfId="23" priority="24">
      <x:formula>I10="Due Soon"</x:formula>
    </x:cfRule>
    <x:cfRule type="expression" dxfId="24" priority="25">
      <x:formula>I10="Overdue"</x:formula>
    </x:cfRule>
    <x:cfRule type="expression" dxfId="25" priority="26">
      <x:formula>I10="On Track"</x:formula>
    </x:cfRule>
  </x:conditionalFormatting>
  <x:conditionalFormatting sqref="J10:J29">
    <x:cfRule type="expression" dxfId="26" priority="27">
      <x:formula>J10="Completed"</x:formula>
    </x:cfRule>
    <x:cfRule type="expression" dxfId="27" priority="28">
      <x:formula>J10="Closed"</x:formula>
    </x:cfRule>
    <x:cfRule type="expression" dxfId="28" priority="29">
      <x:formula>J10="Conforming"</x:formula>
    </x:cfRule>
    <x:cfRule type="expression" dxfId="29" priority="30">
      <x:formula>J10="Compliant"</x:formula>
    </x:cfRule>
    <x:cfRule type="expression" dxfId="30" priority="31">
      <x:formula>J10="Approved"</x:formula>
    </x:cfRule>
    <x:cfRule type="expression" dxfId="31" priority="32">
      <x:formula>J10="Low"</x:formula>
    </x:cfRule>
    <x:cfRule type="expression" dxfId="32" priority="33">
      <x:formula>J10="In Progress"</x:formula>
    </x:cfRule>
    <x:cfRule type="expression" dxfId="33" priority="34">
      <x:formula>J10="Partially Conforming"</x:formula>
    </x:cfRule>
    <x:cfRule type="expression" dxfId="34" priority="35">
      <x:formula>J10="Partially Compliant"</x:formula>
    </x:cfRule>
    <x:cfRule type="expression" dxfId="35" priority="36">
      <x:formula>J10="OFI"</x:formula>
    </x:cfRule>
    <x:cfRule type="expression" dxfId="36" priority="37">
      <x:formula>J10="Pending Evidence"</x:formula>
    </x:cfRule>
    <x:cfRule type="expression" dxfId="37" priority="38">
      <x:formula>J10="Medium"</x:formula>
    </x:cfRule>
    <x:cfRule type="expression" dxfId="38" priority="39">
      <x:formula>J10="Open"</x:formula>
    </x:cfRule>
    <x:cfRule type="expression" dxfId="39" priority="40">
      <x:formula>J10="Blocked"</x:formula>
    </x:cfRule>
    <x:cfRule type="expression" dxfId="40" priority="41">
      <x:formula>J10="Nonconforming"</x:formula>
    </x:cfRule>
    <x:cfRule type="expression" dxfId="41" priority="42">
      <x:formula>J10="Noncompliant"</x:formula>
    </x:cfRule>
    <x:cfRule type="expression" dxfId="42" priority="43">
      <x:formula>J10="Major NC"</x:formula>
    </x:cfRule>
    <x:cfRule type="expression" dxfId="43" priority="44">
      <x:formula>J10="Minor NC"</x:formula>
    </x:cfRule>
    <x:cfRule type="expression" dxfId="44" priority="45">
      <x:formula>J10="High"</x:formula>
    </x:cfRule>
    <x:cfRule type="expression" dxfId="45" priority="46">
      <x:formula>J10="Not Started"</x:formula>
    </x:cfRule>
    <x:cfRule type="expression" dxfId="46" priority="47">
      <x:formula>J10="Not Assessed"</x:formula>
    </x:cfRule>
    <x:cfRule type="expression" dxfId="47" priority="48">
      <x:formula>J10="N/A"</x:formula>
    </x:cfRule>
    <x:cfRule type="expression" dxfId="48" priority="49">
      <x:formula>J10="No Action"</x:formula>
    </x:cfRule>
    <x:cfRule type="expression" dxfId="49" priority="50">
      <x:formula>J10="Due Soon"</x:formula>
    </x:cfRule>
    <x:cfRule type="expression" dxfId="50" priority="51">
      <x:formula>J10="Overdue"</x:formula>
    </x:cfRule>
    <x:cfRule type="expression" dxfId="51" priority="52">
      <x:formula>J10="On Track"</x:formula>
    </x:cfRule>
  </x:conditionalFormatting>
  <x:conditionalFormatting sqref="P10:P29">
    <x:cfRule type="expression" dxfId="52" priority="53">
      <x:formula>P10="Completed"</x:formula>
    </x:cfRule>
    <x:cfRule type="expression" dxfId="53" priority="54">
      <x:formula>P10="Closed"</x:formula>
    </x:cfRule>
    <x:cfRule type="expression" dxfId="54" priority="55">
      <x:formula>P10="Conforming"</x:formula>
    </x:cfRule>
    <x:cfRule type="expression" dxfId="55" priority="56">
      <x:formula>P10="Compliant"</x:formula>
    </x:cfRule>
    <x:cfRule type="expression" dxfId="56" priority="57">
      <x:formula>P10="Approved"</x:formula>
    </x:cfRule>
    <x:cfRule type="expression" dxfId="57" priority="58">
      <x:formula>P10="Low"</x:formula>
    </x:cfRule>
    <x:cfRule type="expression" dxfId="58" priority="59">
      <x:formula>P10="In Progress"</x:formula>
    </x:cfRule>
    <x:cfRule type="expression" dxfId="59" priority="60">
      <x:formula>P10="Partially Conforming"</x:formula>
    </x:cfRule>
    <x:cfRule type="expression" dxfId="60" priority="61">
      <x:formula>P10="Partially Compliant"</x:formula>
    </x:cfRule>
    <x:cfRule type="expression" dxfId="61" priority="62">
      <x:formula>P10="OFI"</x:formula>
    </x:cfRule>
    <x:cfRule type="expression" dxfId="62" priority="63">
      <x:formula>P10="Pending Evidence"</x:formula>
    </x:cfRule>
    <x:cfRule type="expression" dxfId="63" priority="64">
      <x:formula>P10="Medium"</x:formula>
    </x:cfRule>
    <x:cfRule type="expression" dxfId="64" priority="65">
      <x:formula>P10="Open"</x:formula>
    </x:cfRule>
    <x:cfRule type="expression" dxfId="65" priority="66">
      <x:formula>P10="Blocked"</x:formula>
    </x:cfRule>
    <x:cfRule type="expression" dxfId="66" priority="67">
      <x:formula>P10="Nonconforming"</x:formula>
    </x:cfRule>
    <x:cfRule type="expression" dxfId="67" priority="68">
      <x:formula>P10="Noncompliant"</x:formula>
    </x:cfRule>
    <x:cfRule type="expression" dxfId="68" priority="69">
      <x:formula>P10="Major NC"</x:formula>
    </x:cfRule>
    <x:cfRule type="expression" dxfId="69" priority="70">
      <x:formula>P10="Minor NC"</x:formula>
    </x:cfRule>
    <x:cfRule type="expression" dxfId="70" priority="71">
      <x:formula>P10="High"</x:formula>
    </x:cfRule>
    <x:cfRule type="expression" dxfId="71" priority="72">
      <x:formula>P10="Not Started"</x:formula>
    </x:cfRule>
    <x:cfRule type="expression" dxfId="72" priority="73">
      <x:formula>P10="Not Assessed"</x:formula>
    </x:cfRule>
    <x:cfRule type="expression" dxfId="73" priority="74">
      <x:formula>P10="N/A"</x:formula>
    </x:cfRule>
    <x:cfRule type="expression" dxfId="74" priority="75">
      <x:formula>P10="No Action"</x:formula>
    </x:cfRule>
    <x:cfRule type="expression" dxfId="75" priority="76">
      <x:formula>P10="Due Soon"</x:formula>
    </x:cfRule>
    <x:cfRule type="expression" dxfId="76" priority="77">
      <x:formula>P10="Overdue"</x:formula>
    </x:cfRule>
    <x:cfRule type="expression" dxfId="77" priority="78">
      <x:formula>P10="On Track"</x:formula>
    </x:cfRule>
  </x:conditionalFormatting>
  <x:conditionalFormatting sqref="H10:H29">
    <x:cfRule type="dataBar" priority="79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{F1E65558-A553-1308-87C9-BCD9A0137E3A}</x14:id>
        </x:ext>
      </x:extLst>
    </x:cfRule>
  </x:conditionalFormatting>
  <x:dataValidations count="4">
    <x:dataValidation type="list" sqref="A10:A29">
      <x:formula1>"Example Data,Actual Data"</x:formula1>
    </x:dataValidation>
    <x:dataValidation type="whole" operator="between" sqref="G10:G29">
      <x:formula1>1</x:formula1>
      <x:formula2>5</x:formula2>
    </x:dataValidation>
    <x:dataValidation type="list" sqref="J10:J29">
      <x:formula1>"High,Medium,Low"</x:formula1>
    </x:dataValidation>
    <x:dataValidation type="list" sqref="P10:P29">
      <x:formula1>"No Action,Not Started,Open,In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7a046de7594e9e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79" id="{F1E65558-A553-1308-87C9-BCD9A0137E3A}">
            <x14:dataBar gradient="1">
              <x14:cfvo type="min"/>
              <x14:cfvo type="max"/>
              <x14:fillColor rgb="FFA02B93"/>
            </x14:dataBar>
          </x14:cfRule>
          <xm:sqref>H10:H29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Supplier Compliance Evaluation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CMS-CHK-004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IF(COUNTIF('Supplier Evaluation'!$A$10:$A$29,"Actual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Criteria</x:v>
      </x:c>
      <x:c r="B8" s="68" t="n">
        <x:f>COUNTIF('Supplier Evaluation'!$A$10:$A$29,"Actual Data")</x:f>
        <x:v>0</x:v>
      </x:c>
    </x:row>
    <x:row r="9">
      <x:c r="A9" s="22" t="str">
        <x:v>Acceptable</x:v>
      </x:c>
      <x:c r="B9" s="68" t="n">
        <x:f>COUNTIFS('Supplier Evaluation'!$A$10:$A$29,"Actual Data",'Supplier Evaluation'!$I$10:$I$29,"Acceptable")</x:f>
        <x:v>0</x:v>
      </x:c>
    </x:row>
    <x:row r="10">
      <x:c r="A10" s="22" t="str">
        <x:v>Needs Improvement</x:v>
      </x:c>
      <x:c r="B10" s="68" t="n">
        <x:f>COUNTIFS('Supplier Evaluation'!$A$10:$A$29,"Actual Data",'Supplier Evaluation'!$I$10:$I$29,"Needs Improvement")</x:f>
        <x:v>0</x:v>
      </x:c>
    </x:row>
    <x:row r="11">
      <x:c r="A11" s="22" t="str">
        <x:v>Critical Gap</x:v>
      </x:c>
      <x:c r="B11" s="68" t="n">
        <x:f>COUNTIFS('Supplier Evaluation'!$A$10:$A$29,"Actual Data",'Supplier Evaluation'!$I$10:$I$29,"Critical Gap")</x:f>
        <x:v>0</x:v>
      </x:c>
    </x:row>
    <x:row r="12">
      <x:c r="A12" s="22" t="str">
        <x:v>High Priority Gaps</x:v>
      </x:c>
      <x:c r="B12" s="68" t="n">
        <x:f>COUNTIFS('Supplier Evaluation'!$A$10:$A$29,"Actual Data",'Supplier Evaluation'!$J$10:$J$29,"High",'Supplier Evaluation'!$I$10:$I$29,"&lt;&gt;Acceptable")</x:f>
        <x:v>0</x:v>
      </x:c>
    </x:row>
    <x:row r="13">
      <x:c r="A13" s="22" t="str">
        <x:v>Open / In Progress Actions</x:v>
      </x:c>
      <x:c r="B13" s="68" t="n">
        <x:f>COUNTIFS('Supplier Evaluation'!$A$10:$A$29,"Actual Data",'Supplier Evaluation'!$P$10:$P$29,"Open")+COUNTIFS('Supplier Evaluation'!$A$10:$A$29,"Actual Data",'Supplier Evaluation'!$P$10:$P$29,"In Progress")</x:f>
        <x:v>0</x:v>
      </x:c>
    </x:row>
    <x:row r="14">
      <x:c r="A14" s="22" t="str">
        <x:v>Weighted Actual Score</x:v>
      </x:c>
      <x:c r="B14" s="68" t="n">
        <x:f>SUMIF('Supplier Evaluation'!$A$10:$A$29,"Actual Data",'Supplier Evaluation'!$H$10:$H$29)</x:f>
        <x:v>0</x:v>
      </x:c>
    </x:row>
    <x:row r="15">
      <x:c r="A15" s="22" t="str">
        <x:v>Normalized Actual Score</x:v>
      </x:c>
      <x:c r="B15" s="72" t="n">
        <x:f>IFERROR(B14/(SUMIF('Supplier Evaluation'!$A$10:$A$29,"Actual Data",'Supplier Evaluation'!$F$10:$F$29)*5),0)</x:f>
        <x:v>0</x:v>
      </x:c>
    </x:row>
    <x:row r="16">
      <x:c r="A16" s="22" t="str">
        <x:v>Example Rows (excluded)</x:v>
      </x:c>
      <x:c r="B16" s="68" t="n">
        <x:f>COUNTIF('Supplier Evaluation'!$A$10:$A$29,"Example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2a64348c533a4666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18" hidden="0" customWidth="1"/>
    <x:col min="5" max="5" width="12" hidden="0" customWidth="1"/>
  </x:cols>
  <x:sheetData>
    <x:row r="1" ht="26" customHeight="1">
      <x:c r="A1" s="5" t="str">
        <x:v>Chart Data - Supplier Checklist</x:v>
      </x:c>
      <x:c r="B1" s="5"/>
      <x:c r="C1" s="5"/>
      <x:c r="D1" s="5"/>
      <x:c r="E1" s="5"/>
    </x:row>
    <x:row r="2">
      <x:c r="A2" s="12" t="str">
        <x:v>Document Code: CMS-CHK-004 | Version: 1.0 | Effective Date: 2026-09-18 | Applied Standard: ISO 37301:2021 + Amd 1:2024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IF(COUNTIF('Supplier Evaluation'!$A$10:$A$29,"Actual Data")&gt;0,"Actual Data","Illustrative Data")</x:f>
        <x:v>Illustrative Data</x:v>
      </x:c>
    </x:row>
    <x:row r="8">
      <x:c r="A8" s="22" t="str">
        <x:v>Assessment Result</x:v>
      </x:c>
      <x:c r="B8" s="22" t="str">
        <x:v>Count</x:v>
      </x:c>
      <x:c r="D8" s="22" t="str">
        <x:v>Priority</x:v>
      </x:c>
      <x:c r="E8" s="22" t="str">
        <x:v>Count</x:v>
      </x:c>
    </x:row>
    <x:row r="9">
      <x:c r="A9" t="str">
        <x:v>Acceptable</x:v>
      </x:c>
      <x:c r="B9" t="n">
        <x:f>IF($B$6="Actual Data",COUNTIFS('Supplier Evaluation'!$A$10:$A$29,"Actual Data",'Supplier Evaluation'!$I$10:$I$29,A9),COUNTIFS('Supplier Evaluation'!$A$10:$A$29,"Example Data",'Supplier Evaluation'!$I$10:$I$29,A9))</x:f>
        <x:v>2</x:v>
      </x:c>
      <x:c r="D9" t="str">
        <x:v>High</x:v>
      </x:c>
      <x:c r="E9" t="n">
        <x:f>IF($B$6="Actual Data",COUNTIFS('Supplier Evaluation'!$A$10:$A$29,"Actual Data",'Supplier Evaluation'!$J$10:$J$29,D9),COUNTIFS('Supplier Evaluation'!$A$10:$A$29,"Example Data",'Supplier Evaluation'!$J$10:$J$29,D9))</x:f>
        <x:v>1</x:v>
      </x:c>
    </x:row>
    <x:row r="10">
      <x:c r="A10" t="str">
        <x:v>Needs Improvement</x:v>
      </x:c>
      <x:c r="B10" t="n">
        <x:f>IF($B$6="Actual Data",COUNTIFS('Supplier Evaluation'!$A$10:$A$29,"Actual Data",'Supplier Evaluation'!$I$10:$I$29,A10),COUNTIFS('Supplier Evaluation'!$A$10:$A$29,"Example Data",'Supplier Evaluation'!$I$10:$I$29,A10))</x:f>
        <x:v>2</x:v>
      </x:c>
      <x:c r="D10" t="str">
        <x:v>Medium</x:v>
      </x:c>
      <x:c r="E10" t="n">
        <x:f>IF($B$6="Actual Data",COUNTIFS('Supplier Evaluation'!$A$10:$A$29,"Actual Data",'Supplier Evaluation'!$J$10:$J$29,D10),COUNTIFS('Supplier Evaluation'!$A$10:$A$29,"Example Data",'Supplier Evaluation'!$J$10:$J$29,D10))</x:f>
        <x:v>3</x:v>
      </x:c>
    </x:row>
    <x:row r="11">
      <x:c r="A11" t="str">
        <x:v>Critical Gap</x:v>
      </x:c>
      <x:c r="B11" t="n">
        <x:f>IF($B$6="Actual Data",COUNTIFS('Supplier Evaluation'!$A$10:$A$29,"Actual Data",'Supplier Evaluation'!$I$10:$I$29,A11),COUNTIFS('Supplier Evaluation'!$A$10:$A$29,"Example Data",'Supplier Evaluation'!$I$10:$I$29,A11))</x:f>
        <x:v>1</x:v>
      </x:c>
      <x:c r="D11" t="str">
        <x:v>Low</x:v>
      </x:c>
      <x:c r="E11" t="n">
        <x:f>IF($B$6="Actual Data",COUNTIFS('Supplier Evaluation'!$A$10:$A$29,"Actual Data",'Supplier Evaluation'!$J$10:$J$29,D11),COUNTIFS('Supplier Evaluation'!$A$10:$A$29,"Example Data",'Supplier Evaluation'!$J$10:$J$29,D11))</x:f>
        <x:v>1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CMS-CHK-004 | Version: 1.0 | Effective Date: 2026-09-18 | Applied Standard: ISO 37301:2021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37301:2021</x:v>
      </x:c>
      <x:c r="C11" s="30" t="str">
        <x:v>Compliance management systems — requirements with guidance for use.</x:v>
      </x:c>
      <x:c r="D11" s="30" t="str">
        <x:v>https://www.iso.org/standard/75080.html</x:v>
      </x:c>
    </x:row>
    <x:row r="12">
      <x:c r="A12" s="30" t="str">
        <x:v>Amendment</x:v>
      </x:c>
      <x:c r="B12" s="30" t="str">
        <x:v>ISO 37301:2021/Amd 1:2024</x:v>
      </x:c>
      <x:c r="C12" s="30" t="str">
        <x:v>Climate action changes applicable to ISO 37301:2021.</x:v>
      </x:c>
      <x:c r="D12" s="30" t="str">
        <x:v>https://www.iso.org/standard/88422.html</x:v>
      </x:c>
    </x:row>
    <x:row r="13">
      <x:c r="A13" s="30" t="str">
        <x:v>Score</x:v>
      </x:c>
      <x:c r="B13" s="30" t="str">
        <x:v>5 - Strong</x:v>
      </x:c>
      <x:c r="C13" s="30" t="str"/>
      <x:c r="D13" s="30" t="str"/>
    </x:row>
    <x:row r="14">
      <x:c r="A14" s="30" t="str">
        <x:v>Score</x:v>
      </x:c>
      <x:c r="B14" s="30" t="str">
        <x:v>4 - Acceptable</x:v>
      </x:c>
      <x:c r="C14" s="30" t="str"/>
      <x:c r="D14" s="30" t="str"/>
    </x:row>
    <x:row r="15">
      <x:c r="A15" s="30" t="str">
        <x:v>Score</x:v>
      </x:c>
      <x:c r="B15" s="30" t="str">
        <x:v>3 - Needs Improvement</x:v>
      </x:c>
      <x:c r="C15" s="30" t="str"/>
      <x:c r="D15" s="30" t="str"/>
    </x:row>
    <x:row r="16">
      <x:c r="A16" s="30" t="str">
        <x:v>Score</x:v>
      </x:c>
      <x:c r="B16" s="30" t="str">
        <x:v>2 - Weak</x:v>
      </x:c>
      <x:c r="C16" s="30" t="str"/>
      <x:c r="D16" s="30" t="str"/>
    </x:row>
    <x:row r="17">
      <x:c r="A17" s="30" t="str">
        <x:v>Score</x:v>
      </x:c>
      <x:c r="B17" s="30" t="str">
        <x:v>1 - Critical Gap</x:v>
      </x:c>
      <x:c r="C17" s="30" t="str"/>
      <x:c r="D17" s="30" t="str"/>
    </x:row>
    <x:row r="18">
      <x:c r="A18" s="30" t="str">
        <x:v>Assessment Result</x:v>
      </x:c>
      <x:c r="B18" s="30" t="str">
        <x:v>Acceptable</x:v>
      </x:c>
      <x:c r="C18" s="30" t="str"/>
      <x:c r="D18" s="30" t="str"/>
    </x:row>
    <x:row r="19">
      <x:c r="A19" s="30" t="str">
        <x:v>Assessment Result</x:v>
      </x:c>
      <x:c r="B19" s="30" t="str">
        <x:v>Needs Improvement</x:v>
      </x:c>
      <x:c r="C19" s="30" t="str"/>
      <x:c r="D19" s="30" t="str"/>
    </x:row>
    <x:row r="20">
      <x:c r="A20" s="30" t="str">
        <x:v>Assessment Result</x:v>
      </x:c>
      <x:c r="B20" s="30" t="str">
        <x:v>Critical Gap</x:v>
      </x:c>
      <x:c r="C20" s="30" t="str"/>
      <x:c r="D20" s="30" t="str"/>
    </x:row>
    <x:row r="21">
      <x:c r="A21" s="30" t="str">
        <x:v>Action Status</x:v>
      </x:c>
      <x:c r="B21" s="30" t="str">
        <x:v>No Action</x:v>
      </x:c>
      <x:c r="C21" s="30" t="str"/>
      <x:c r="D21" s="30" t="str"/>
    </x:row>
    <x:row r="22">
      <x:c r="A22" s="30" t="str">
        <x:v>Action Status</x:v>
      </x:c>
      <x:c r="B22" s="30" t="str">
        <x:v>Open</x:v>
      </x:c>
      <x:c r="C22" s="30" t="str"/>
      <x:c r="D22" s="30" t="str"/>
    </x:row>
    <x:row r="23">
      <x:c r="A23" s="30" t="str">
        <x:v>Action Status</x:v>
      </x:c>
      <x:c r="B23" s="30" t="str">
        <x:v>In Progress</x:v>
      </x:c>
      <x:c r="C23" s="30" t="str"/>
      <x:c r="D23" s="30" t="str"/>
    </x:row>
    <x:row r="24">
      <x:c r="A24" s="30" t="str">
        <x:v>Action Status</x:v>
      </x:c>
      <x:c r="B24" s="30" t="str">
        <x:v>Closed</x:v>
      </x:c>
      <x:c r="C24" s="30" t="str"/>
      <x:c r="D24" s="30" t="str"/>
    </x:row>
    <x:row r="26" ht="30" customHeight="1">
      <x:c r="A26" s="37" t="str">
        <x:v>[Note] Jurisdiction-specific legal, regulatory, licensing or permit references must be verified from authoritative sources before controlled use.</x:v>
      </x:c>
      <x:c r="B26" s="37"/>
      <x:c r="C26" s="37"/>
      <x:c r="D26" s="37"/>
    </x:row>
  </x:sheetData>
  <x:mergeCells>
    <x:mergeCell ref="A1:D1"/>
    <x:mergeCell ref="A2:D2"/>
    <x:mergeCell ref="A3:D3"/>
    <x:mergeCell ref="A26:D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CMS-CHK-004 | Version: 1.0 | Effective Date: 2026-09-18 | Applied Standard: ISO 37301:2021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