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926307f1f48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57b7a57ca76149f2"/>
    <x:sheet xmlns:r="http://schemas.openxmlformats.org/officeDocument/2006/relationships" name="Gap Analysis" sheetId="2" r:id="Rb277c84dc12145ec"/>
    <x:sheet xmlns:r="http://schemas.openxmlformats.org/officeDocument/2006/relationships" name="Dashboard" sheetId="3" r:id="Rffef3f0fd7ac4b3d"/>
    <x:sheet xmlns:r="http://schemas.openxmlformats.org/officeDocument/2006/relationships" name="Chart Data" sheetId="4" r:id="R59497d1905f3490c"/>
    <x:sheet xmlns:r="http://schemas.openxmlformats.org/officeDocument/2006/relationships" name="Reference Data" sheetId="5" r:id="Rd9f7cf380bb14916"/>
    <x:sheet xmlns:r="http://schemas.openxmlformats.org/officeDocument/2006/relationships" name="Revision History" sheetId="6" r:id="R479693778ec24f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i/>
      <x:sz val="9"/>
      <x:color rgb="FFC00000"/>
      <x:name val="Carlito"/>
    </x:font>
    <x:font>
      <x:b/>
      <x:sz val="11"/>
      <x:color rgb="FF1F4E79"/>
      <x:name val="Carlito"/>
    </x:font>
    <x:font>
      <x:b/>
      <x:sz val="11"/>
      <x:color rgb="FF000000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</x:fills>
  <x:borders count="2">
    <x:border/>
    <x:border/>
  </x:borders>
  <x:cellStyleXfs count="1">
    <x:xf numFmtId="0" fontId="0" fillId="0" borderId="0"/>
  </x:cellStyleXfs>
  <x:cellXfs count="7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200" fontId="2" fillId="6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6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 applyAlignment="1">
      <x:alignment horizontal="center" vertical="center"/>
    </x:xf>
    <x:xf numFmtId="201" fontId="8" fillId="0" borderId="0" xfId="0" applyNumberFormat="1" applyFont="1" applyFill="1" applyBorder="1" applyAlignment="1">
      <x:alignment horizontal="center" vertical="center"/>
    </x:xf>
    <x:xf numFmtId="201" fontId="8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78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51594580154181" /><Relationship Type="http://schemas.openxmlformats.org/officeDocument/2006/relationships/theme" Target="/xl/theme/theme1.xml" Id="R6abbae661abb4e5d" /><Relationship Type="http://schemas.openxmlformats.org/officeDocument/2006/relationships/sharedStrings" Target="/xl/sharedStrings.xml" Id="Recfbe8bd23ca46f5" /><Relationship Type="http://schemas.openxmlformats.org/officeDocument/2006/relationships/worksheet" Target="/xl/worksheets/sheet1.xml" Id="R57b7a57ca76149f2" /><Relationship Type="http://schemas.openxmlformats.org/officeDocument/2006/relationships/worksheet" Target="/xl/worksheets/sheet2.xml" Id="Rb277c84dc12145ec" /><Relationship Type="http://schemas.openxmlformats.org/officeDocument/2006/relationships/worksheet" Target="/xl/worksheets/sheet3.xml" Id="Rffef3f0fd7ac4b3d" /><Relationship Type="http://schemas.openxmlformats.org/officeDocument/2006/relationships/worksheet" Target="/xl/worksheets/sheet4.xml" Id="R59497d1905f3490c" /><Relationship Type="http://schemas.openxmlformats.org/officeDocument/2006/relationships/worksheet" Target="/xl/worksheets/sheet5.xml" Id="Rd9f7cf380bb14916" /><Relationship Type="http://schemas.openxmlformats.org/officeDocument/2006/relationships/worksheet" Target="/xl/worksheets/sheet6.xml" Id="R479693778ec24f8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ae66d002c9241d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Gap Status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Data'!$A$9:$A$13</c:f>
              <c:strCache>
                <c:ptCount val="0"/>
              </c:strCache>
            </c:strRef>
          </c:cat>
          <c:val>
            <c:numRef>
              <c:f>'Chart Data'!$B$9:$B$13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6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ae66d002c9241d1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ComplianceGapAnalysisTable" displayName="ComplianceGapAnalysisTable" ref="A9:P64" headerRowCount="1" totalsRowCount="0" totalsRowShown="0">
  <x:tableColumns count="16">
    <x:tableColumn id="1" name="Data Type"/>
    <x:tableColumn id="2" name="Gap ID"/>
    <x:tableColumn id="3" name="Clause"/>
    <x:tableColumn id="4" name="Theme"/>
    <x:tableColumn id="5" name="Requirement Theme"/>
    <x:tableColumn id="6" name="Paraphrased Assessment Criterion"/>
    <x:tableColumn id="7" name="Current State"/>
    <x:tableColumn id="8" name="Evidence / Reference"/>
    <x:tableColumn id="9" name="Gap Description"/>
    <x:tableColumn id="10" name="Compliance / Business Impact"/>
    <x:tableColumn id="11" name="Priority"/>
    <x:tableColumn id="12" name="Recommended Action"/>
    <x:tableColumn id="13" name="Owner"/>
    <x:tableColumn id="14" name="Due Date"/>
    <x:tableColumn id="15" name="Status"/>
    <x:tableColumn id="16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63824549d93421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aecc71f2ba804127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6" customHeight="1">
      <x:c r="A1" s="5" t="str">
        <x:v>Compliance Gap Analysis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CMS-ASM-001 | Version: 1.0 | Effective Date: 2026-09-18 | Applied Standard: ISO 37301:2021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4" ht="30" customHeight="1">
      <x:c r="A4" s="37" t="str">
        <x:v>[Note] This tool paraphrases ISO 37301 themes. Confirm final conformity decisions against the licensed standard and verified compliance obligations.</x:v>
      </x:c>
      <x:c r="B4" s="37"/>
      <x:c r="C4" s="37"/>
      <x:c r="D4" s="37"/>
      <x:c r="E4" s="37"/>
      <x:c r="F4" s="37"/>
      <x:c r="G4" s="37"/>
      <x:c r="H4" s="37"/>
    </x:row>
    <x:row r="6">
      <x:c r="A6" s="30" t="str">
        <x:v>Use this workbook to assess the current CMS against practical ISO 37301:2021 themes, including the 2024 climate-action amendment. Use evidence from governance records, risk assessments, compliance-obligation sources, controls, reporting/investigation records, monitoring, audits and management review.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9">
      <x:c r="A9" s="30"/>
      <x:c r="B9" s="30"/>
      <x:c r="C9" s="30"/>
      <x:c r="D9" s="30"/>
      <x:c r="E9" s="30"/>
      <x:c r="F9" s="30"/>
      <x:c r="G9" s="30"/>
      <x:c r="H9" s="30"/>
    </x:row>
    <x:row r="11">
      <x:c r="A11" s="43" t="str">
        <x:v>1</x:v>
      </x:c>
      <x:c r="B11" s="30" t="str">
        <x:v>The first five rows are diverse Illustrative Data and are excluded from Actual KPI/Summary.</x:v>
      </x:c>
    </x:row>
    <x:row r="12">
      <x:c r="A12" s="43" t="str">
        <x:v>2</x:v>
      </x:c>
      <x:c r="B12" s="30" t="str">
        <x:v>Set Data Type = Actual Data when performing the organization's real assessment.</x:v>
      </x:c>
    </x:row>
    <x:row r="13">
      <x:c r="A13" s="43" t="str">
        <x:v>3</x:v>
      </x:c>
      <x:c r="B13" s="30" t="str">
        <x:v>Record objective evidence and a practical gap statement; avoid theoretical ISO commentary.</x:v>
      </x:c>
    </x:row>
    <x:row r="14">
      <x:c r="A14" s="43" t="str">
        <x:v>4</x:v>
      </x:c>
      <x:c r="B14" s="30" t="str">
        <x:v>Do not invent laws, permits, regulator findings or legal conclusions when jurisdiction is not supplied.</x:v>
      </x:c>
    </x:row>
    <x:row r="15">
      <x:c r="A15" s="43" t="str">
        <x:v>5</x:v>
      </x:c>
      <x:c r="B15" s="30" t="str">
        <x:v>Prioritize gaps using compliance risk, consequence, control weakness and implementation dependency.</x:v>
      </x:c>
    </x:row>
    <x:row r="16">
      <x:c r="A16" s="43" t="str">
        <x:v>6</x:v>
      </x:c>
      <x:c r="B16" s="30" t="str">
        <x:v>Use corrective / improvement actions that can be verified, not only document-creation tasks.</x:v>
      </x:c>
    </x:row>
    <x:row r="17">
      <x:c r="A17" s="43" t="str">
        <x:v>7</x:v>
      </x:c>
      <x:c r="B17" s="30" t="str">
        <x:v>Charts show Illustrative Data until Actual Data exists, then switch to Actual Data.</x:v>
      </x:c>
    </x:row>
    <x:row r="18">
      <x:c r="A18" s="43" t="str">
        <x:v>8</x:v>
      </x:c>
      <x:c r="B18" s="30" t="str">
        <x:v>Consider climate-change relevance in context and interested-party expectations as introduced by the 2024 amendment.</x:v>
      </x:c>
    </x:row>
    <x:row r="19">
      <x:c r="A19" s="43" t="str">
        <x:v>9</x:v>
      </x:c>
      <x:c r="B19" s="30" t="str">
        <x:v>ISO source: https://www.iso.org/standard/75080.html</x:v>
      </x:c>
    </x:row>
  </x:sheetData>
  <x:mergeCells>
    <x:mergeCell ref="A1:H1"/>
    <x:mergeCell ref="A2:H2"/>
    <x:mergeCell ref="A3:H3"/>
    <x:mergeCell ref="A4:H4"/>
    <x:mergeCell ref="A6:H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4" hidden="0" customWidth="1"/>
    <x:col min="3" max="3" width="10" hidden="0" customWidth="1"/>
    <x:col min="4" max="4" width="23" hidden="0" customWidth="1"/>
    <x:col min="5" max="5" width="28" hidden="0" customWidth="1"/>
    <x:col min="6" max="6" width="52" hidden="0" customWidth="1"/>
    <x:col min="7" max="7" width="20" hidden="0" customWidth="1"/>
    <x:col min="8" max="8" width="36" hidden="0" customWidth="1"/>
    <x:col min="9" max="9" width="36" hidden="0" customWidth="1"/>
    <x:col min="10" max="10" width="32" hidden="0" customWidth="1"/>
    <x:col min="11" max="11" width="11" hidden="0" customWidth="1"/>
    <x:col min="12" max="12" width="40" hidden="0" customWidth="1"/>
    <x:col min="13" max="13" width="22" hidden="0" customWidth="1"/>
    <x:col min="14" max="14" width="13" hidden="0" customWidth="1"/>
    <x:col min="15" max="15" width="14" hidden="0" customWidth="1"/>
    <x:col min="16" max="16" width="24" hidden="0" customWidth="1"/>
  </x:cols>
  <x:sheetData>
    <x:row r="1" ht="26" customHeight="1">
      <x:c r="A1" s="5" t="str">
        <x:v>Compliance Gap Analysis - Main Assessment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</x:row>
    <x:row r="2">
      <x:c r="A2" s="12" t="str">
        <x:v>Document Code: CMS-ASM-001 | Version: 1.0 | Effective Date: 2026-09-18 | Applied Standard: ISO 37301:2021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</x:row>
    <x:row r="4" ht="30" customHeight="1">
      <x:c r="A4" s="37" t="str">
        <x:v>[Note] Illustrative rows do not represent actual violations or legal conclusions. Use authoritative evidence for all jurisdiction-specific compliance obligations.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  <x:c r="O4" s="37"/>
      <x:c r="P4" s="37"/>
    </x:row>
    <x:row r="5">
      <x:c r="A5" s="30" t="str">
        <x:v>Organization</x:v>
      </x:c>
      <x:c r="B5" s="30" t="str">
        <x:v>[ORGANIZATION NAME]</x:v>
      </x:c>
      <x:c r="C5" s="30" t="str">
        <x:v>Assessment Date</x:v>
      </x:c>
      <x:c r="D5" s="30"/>
      <x:c r="E5" s="30" t="str">
        <x:v>Lead Assessor</x:v>
      </x:c>
      <x:c r="F5" s="30" t="str"/>
    </x:row>
    <x:row r="6">
      <x:c r="A6" s="30" t="str">
        <x:v>CMS Scope</x:v>
      </x:c>
      <x:c r="B6" s="30" t="str">
        <x:v>[CMS SCOPE]</x:v>
      </x:c>
      <x:c r="C6" s="30" t="str">
        <x:v>Assessment Type</x:v>
      </x:c>
      <x:c r="D6" s="30" t="str">
        <x:v>Initial / Periodic</x:v>
      </x:c>
      <x:c r="E6" s="30" t="str">
        <x:v>Site / Function</x:v>
      </x:c>
      <x:c r="F6" s="30" t="str"/>
    </x:row>
    <x:row r="7">
      <x:c r="A7" s="30" t="str">
        <x:v>Standard</x:v>
      </x:c>
      <x:c r="B7" s="30" t="str">
        <x:v>ISO 37301:2021 + Amd 1:2024</x:v>
      </x:c>
      <x:c r="C7" s="30" t="str">
        <x:v>Source</x:v>
      </x:c>
      <x:c r="D7" s="30" t="str">
        <x:v>https://www.iso.org/standard/75080.html</x:v>
      </x:c>
      <x:c r="E7" s="30" t="str">
        <x:v>Assessment Ref.</x:v>
      </x:c>
      <x:c r="F7" s="30" t="str"/>
    </x:row>
    <x:row r="9">
      <x:c r="A9" s="22" t="str">
        <x:v>Data Type</x:v>
      </x:c>
      <x:c r="B9" s="22" t="str">
        <x:v>Gap ID</x:v>
      </x:c>
      <x:c r="C9" s="22" t="str">
        <x:v>Clause</x:v>
      </x:c>
      <x:c r="D9" s="22" t="str">
        <x:v>Theme</x:v>
      </x:c>
      <x:c r="E9" s="22" t="str">
        <x:v>Requirement Theme</x:v>
      </x:c>
      <x:c r="F9" s="22" t="str">
        <x:v>Paraphrased Assessment Criterion</x:v>
      </x:c>
      <x:c r="G9" s="22" t="str">
        <x:v>Current State</x:v>
      </x:c>
      <x:c r="H9" s="22" t="str">
        <x:v>Evidence / Reference</x:v>
      </x:c>
      <x:c r="I9" s="22" t="str">
        <x:v>Gap Description</x:v>
      </x:c>
      <x:c r="J9" s="22" t="str">
        <x:v>Compliance / Business Impact</x:v>
      </x:c>
      <x:c r="K9" s="22" t="str">
        <x:v>Priority</x:v>
      </x:c>
      <x:c r="L9" s="22" t="str">
        <x:v>Recommended Action</x:v>
      </x:c>
      <x:c r="M9" s="22" t="str">
        <x:v>Owner</x:v>
      </x:c>
      <x:c r="N9" s="22" t="str">
        <x:v>Due Date</x:v>
      </x:c>
      <x:c r="O9" s="22" t="str">
        <x:v>Status</x:v>
      </x:c>
      <x:c r="P9" s="22" t="str">
        <x:v>Notes</x:v>
      </x:c>
    </x:row>
    <x:row r="10">
      <x:c r="A10" s="49" t="str">
        <x:v>Example Data</x:v>
      </x:c>
      <x:c r="B10" s="46" t="str">
        <x:v>EX-CMS-GA-001</x:v>
      </x:c>
      <x:c r="C10" s="46" t="str">
        <x:v>4</x:v>
      </x:c>
      <x:c r="D10" s="46" t="str">
        <x:v>Context</x:v>
      </x:c>
      <x:c r="E10" s="46" t="str">
        <x:v>Organizational context</x:v>
      </x:c>
      <x:c r="F10" s="46" t="str">
        <x:v>Relevant internal and external issues that can influence CMS outcomes are identified and periodically reviewed.</x:v>
      </x:c>
      <x:c r="G10" s="46" t="str">
        <x:v>Partially Conforming</x:v>
      </x:c>
      <x:c r="H10" s="46" t="str">
        <x:v>Illustrative annual context review</x:v>
      </x:c>
      <x:c r="I10" s="46" t="str">
        <x:v>External regulatory and market changes are reviewed, but the process does not yet record compliance impacts from major strategic changes.</x:v>
      </x:c>
      <x:c r="J10" s="46" t="str">
        <x:v>Potential for emerging obligations to be identified late.</x:v>
      </x:c>
      <x:c r="K10" s="46" t="str">
        <x:v>Medium</x:v>
      </x:c>
      <x:c r="L10" s="46" t="str">
        <x:v>Add a compliance-impact prompt and ownership to the context review.</x:v>
      </x:c>
      <x:c r="M10" s="46" t="str">
        <x:v>Compliance Manager</x:v>
      </x:c>
      <x:c r="N10" s="52" t="n">
        <x:v>46310</x:v>
      </x:c>
      <x:c r="O10" s="46" t="str">
        <x:v>In Progress</x:v>
      </x:c>
      <x:c r="P10" s="46" t="str">
        <x:v>Illustrative Data</x:v>
      </x:c>
    </x:row>
    <x:row r="11">
      <x:c r="A11" s="49" t="str">
        <x:v>Example Data</x:v>
      </x:c>
      <x:c r="B11" s="46" t="str">
        <x:v>EX-CMS-GA-010</x:v>
      </x:c>
      <x:c r="C11" s="46" t="str">
        <x:v>5</x:v>
      </x:c>
      <x:c r="D11" s="46" t="str">
        <x:v>Compliance Function</x:v>
      </x:c>
      <x:c r="E11" s="46" t="str">
        <x:v>Authority and independence</x:v>
      </x:c>
      <x:c r="F11" s="46" t="str">
        <x:v>The compliance function has appropriate authority, competence, resources, access and independence for assigned responsibilities.</x:v>
      </x:c>
      <x:c r="G11" s="46" t="str">
        <x:v>Conforming</x:v>
      </x:c>
      <x:c r="H11" s="46" t="str">
        <x:v>Illustrative role charter and reporting line</x:v>
      </x:c>
      <x:c r="I11" s="46" t="str"/>
      <x:c r="J11" s="46" t="str"/>
      <x:c r="K11" s="46" t="str">
        <x:v>Low</x:v>
      </x:c>
      <x:c r="L11" s="46" t="str">
        <x:v>Maintain current governance and periodic review.</x:v>
      </x:c>
      <x:c r="M11" s="46" t="str">
        <x:v>Chief Compliance Officer</x:v>
      </x:c>
      <x:c r="N11" s="52" t="n">
        <x:v>46568</x:v>
      </x:c>
      <x:c r="O11" s="46" t="str">
        <x:v>Closed</x:v>
      </x:c>
      <x:c r="P11" s="46" t="str">
        <x:v>Illustrative Data</x:v>
      </x:c>
    </x:row>
    <x:row r="12">
      <x:c r="A12" s="49" t="str">
        <x:v>Example Data</x:v>
      </x:c>
      <x:c r="B12" s="46" t="str">
        <x:v>EX-CMS-GA-014</x:v>
      </x:c>
      <x:c r="C12" s="46" t="str">
        <x:v>6</x:v>
      </x:c>
      <x:c r="D12" s="46" t="str">
        <x:v>Planning</x:v>
      </x:c>
      <x:c r="E12" s="46" t="str">
        <x:v>Authoritative sources</x:v>
      </x:c>
      <x:c r="F12" s="46" t="str">
        <x:v>Compliance obligations are linked to appropriate authoritative or otherwise approved sources.</x:v>
      </x:c>
      <x:c r="G12" s="46" t="str">
        <x:v>Nonconforming</x:v>
      </x:c>
      <x:c r="H12" s="46" t="str">
        <x:v>Illustrative compliance register with generic web links</x:v>
      </x:c>
      <x:c r="I12" s="46" t="str">
        <x:v>Several sampled obligations lack a clearly assigned authoritative source and update owner.</x:v>
      </x:c>
      <x:c r="J12" s="46" t="str">
        <x:v>Changes to obligations may not be detected or validated consistently.</x:v>
      </x:c>
      <x:c r="K12" s="46" t="str">
        <x:v>High</x:v>
      </x:c>
      <x:c r="L12" s="46" t="str">
        <x:v>Assign authoritative sources, update frequency and owner for each obligation family.</x:v>
      </x:c>
      <x:c r="M12" s="46" t="str">
        <x:v>Legal / Compliance Manager</x:v>
      </x:c>
      <x:c r="N12" s="52" t="n">
        <x:v>46295</x:v>
      </x:c>
      <x:c r="O12" s="46" t="str">
        <x:v>Open</x:v>
      </x:c>
      <x:c r="P12" s="46" t="str">
        <x:v>Illustrative Data</x:v>
      </x:c>
    </x:row>
    <x:row r="13">
      <x:c r="A13" s="49" t="str">
        <x:v>Example Data</x:v>
      </x:c>
      <x:c r="B13" s="46" t="str">
        <x:v>EX-CMS-GA-027</x:v>
      </x:c>
      <x:c r="C13" s="46" t="str">
        <x:v>8</x:v>
      </x:c>
      <x:c r="D13" s="46" t="str">
        <x:v>Operation</x:v>
      </x:c>
      <x:c r="E13" s="46" t="str">
        <x:v>Third-party controls</x:v>
      </x:c>
      <x:c r="F13" s="46" t="str">
        <x:v>Risk-based due diligence, contracting, monitoring and escalation are used for relevant third parties.</x:v>
      </x:c>
      <x:c r="G13" s="46" t="str">
        <x:v>Partially Conforming</x:v>
      </x:c>
      <x:c r="H13" s="46" t="str">
        <x:v>Illustrative onboarding checklist and contract template</x:v>
      </x:c>
      <x:c r="I13" s="46" t="str">
        <x:v>Enhanced due diligence criteria are defined for agents but not consistently applied to other higher-risk intermediaries.</x:v>
      </x:c>
      <x:c r="J13" s="46" t="str">
        <x:v>Inconsistent screening may leave third-party compliance risk unmanaged.</x:v>
      </x:c>
      <x:c r="K13" s="46" t="str">
        <x:v>High</x:v>
      </x:c>
      <x:c r="L13" s="46" t="str">
        <x:v>Define risk triggers and minimum enhanced due diligence steps for all relevant third-party categories.</x:v>
      </x:c>
      <x:c r="M13" s="46" t="str">
        <x:v>Third-Party Risk Manager</x:v>
      </x:c>
      <x:c r="N13" s="52" t="n">
        <x:v>46341</x:v>
      </x:c>
      <x:c r="O13" s="46" t="str">
        <x:v>In Progress</x:v>
      </x:c>
      <x:c r="P13" s="46" t="str">
        <x:v>Illustrative Data</x:v>
      </x:c>
    </x:row>
    <x:row r="14">
      <x:c r="A14" s="49" t="str">
        <x:v>Example Data</x:v>
      </x:c>
      <x:c r="B14" s="46" t="str">
        <x:v>EX-CMS-GA-036</x:v>
      </x:c>
      <x:c r="C14" s="46" t="str">
        <x:v>9</x:v>
      </x:c>
      <x:c r="D14" s="46" t="str">
        <x:v>Performance</x:v>
      </x:c>
      <x:c r="E14" s="46" t="str">
        <x:v>Compliance evaluation</x:v>
      </x:c>
      <x:c r="F14" s="46" t="str">
        <x:v>Compliance status is evaluated using objective evidence against identified obligations.</x:v>
      </x:c>
      <x:c r="G14" s="46" t="str">
        <x:v>Nonconforming</x:v>
      </x:c>
      <x:c r="H14" s="46" t="str">
        <x:v>Illustrative obligations register status column</x:v>
      </x:c>
      <x:c r="I14" s="46" t="str">
        <x:v>Compliance status is recorded without a documented evidence standard or evaluation method for the sampled obligations.</x:v>
      </x:c>
      <x:c r="J14" s="46" t="str">
        <x:v>Unsupported conclusions could mask compliance gaps.</x:v>
      </x:c>
      <x:c r="K14" s="46" t="str">
        <x:v>High</x:v>
      </x:c>
      <x:c r="L14" s="46" t="str">
        <x:v>Define evaluation method/evidence expectations and complete evidence-based review of priority obligations.</x:v>
      </x:c>
      <x:c r="M14" s="46" t="str">
        <x:v>Compliance Assurance Lead</x:v>
      </x:c>
      <x:c r="N14" s="52" t="n">
        <x:v>46326</x:v>
      </x:c>
      <x:c r="O14" s="46" t="str">
        <x:v>Open</x:v>
      </x:c>
      <x:c r="P14" s="46" t="str">
        <x:v>Illustrative Data</x:v>
      </x:c>
    </x:row>
    <x:row r="15">
      <x:c r="A15" s="30" t="str"/>
      <x:c r="B15" s="30" t="str">
        <x:v>CMS-GA-001</x:v>
      </x:c>
      <x:c r="C15" s="30" t="str">
        <x:v>4</x:v>
      </x:c>
      <x:c r="D15" s="30" t="str">
        <x:v>Context</x:v>
      </x:c>
      <x:c r="E15" s="30" t="str">
        <x:v>Organizational context</x:v>
      </x:c>
      <x:c r="F15" s="30" t="str">
        <x:v>Relevant internal and external issues that can influence CMS outcomes are identified and periodically reviewed.</x:v>
      </x:c>
      <x:c r="G15" s="30" t="str">
        <x:v>Not Assessed</x:v>
      </x:c>
      <x:c r="H15" s="30" t="str"/>
      <x:c r="I15" s="30" t="str"/>
      <x:c r="J15" s="30" t="str"/>
      <x:c r="K15" s="30" t="str"/>
      <x:c r="L15" s="30" t="str"/>
      <x:c r="M15" s="30" t="str"/>
      <x:c r="N15" s="53"/>
      <x:c r="O15" s="30" t="str"/>
      <x:c r="P15" s="30" t="str"/>
    </x:row>
    <x:row r="16">
      <x:c r="A16" s="30" t="str"/>
      <x:c r="B16" s="30" t="str">
        <x:v>CMS-GA-002</x:v>
      </x:c>
      <x:c r="C16" s="30" t="str">
        <x:v>4</x:v>
      </x:c>
      <x:c r="D16" s="30" t="str">
        <x:v>Context</x:v>
      </x:c>
      <x:c r="E16" s="30" t="str">
        <x:v>Climate change relevance</x:v>
      </x:c>
      <x:c r="F16" s="30" t="str">
        <x:v>The organization has determined whether climate change is relevant to its context and compliance management system.</x:v>
      </x:c>
      <x:c r="G16" s="30" t="str">
        <x:v>Not Assessed</x:v>
      </x:c>
      <x:c r="H16" s="30" t="str"/>
      <x:c r="I16" s="30" t="str"/>
      <x:c r="J16" s="30" t="str"/>
      <x:c r="K16" s="30" t="str"/>
      <x:c r="L16" s="30" t="str"/>
      <x:c r="M16" s="30" t="str"/>
      <x:c r="N16" s="53"/>
      <x:c r="O16" s="30" t="str"/>
      <x:c r="P16" s="30" t="str"/>
    </x:row>
    <x:row r="17">
      <x:c r="A17" s="30" t="str"/>
      <x:c r="B17" s="30" t="str">
        <x:v>CMS-GA-003</x:v>
      </x:c>
      <x:c r="C17" s="30" t="str">
        <x:v>4</x:v>
      </x:c>
      <x:c r="D17" s="30" t="str">
        <x:v>Context</x:v>
      </x:c>
      <x:c r="E17" s="30" t="str">
        <x:v>Interested parties</x:v>
      </x:c>
      <x:c r="F17" s="30" t="str">
        <x:v>Relevant interested parties and material compliance-related expectations are identified and reviewed.</x:v>
      </x:c>
      <x:c r="G17" s="30" t="str">
        <x:v>Not Assessed</x:v>
      </x:c>
      <x:c r="H17" s="30" t="str"/>
      <x:c r="I17" s="30" t="str"/>
      <x:c r="J17" s="30" t="str"/>
      <x:c r="K17" s="30" t="str"/>
      <x:c r="L17" s="30" t="str"/>
      <x:c r="M17" s="30" t="str"/>
      <x:c r="N17" s="53"/>
      <x:c r="O17" s="30" t="str"/>
      <x:c r="P17" s="30" t="str"/>
    </x:row>
    <x:row r="18">
      <x:c r="A18" s="30" t="str"/>
      <x:c r="B18" s="30" t="str">
        <x:v>CMS-GA-004</x:v>
      </x:c>
      <x:c r="C18" s="30" t="str">
        <x:v>4</x:v>
      </x:c>
      <x:c r="D18" s="30" t="str">
        <x:v>Context</x:v>
      </x:c>
      <x:c r="E18" s="30" t="str">
        <x:v>Climate-related expectations</x:v>
      </x:c>
      <x:c r="F18" s="30" t="str">
        <x:v>Relevant interested parties' climate-related requirements are considered where applicable.</x:v>
      </x:c>
      <x:c r="G18" s="30" t="str">
        <x:v>Not Assessed</x:v>
      </x:c>
      <x:c r="H18" s="30" t="str"/>
      <x:c r="I18" s="30" t="str"/>
      <x:c r="J18" s="30" t="str"/>
      <x:c r="K18" s="30" t="str"/>
      <x:c r="L18" s="30" t="str"/>
      <x:c r="M18" s="30" t="str"/>
      <x:c r="N18" s="53"/>
      <x:c r="O18" s="30" t="str"/>
      <x:c r="P18" s="30" t="str"/>
    </x:row>
    <x:row r="19">
      <x:c r="A19" s="30" t="str"/>
      <x:c r="B19" s="30" t="str">
        <x:v>CMS-GA-005</x:v>
      </x:c>
      <x:c r="C19" s="30" t="str">
        <x:v>4</x:v>
      </x:c>
      <x:c r="D19" s="30" t="str">
        <x:v>Context</x:v>
      </x:c>
      <x:c r="E19" s="30" t="str">
        <x:v>CMS scope</x:v>
      </x:c>
      <x:c r="F19" s="30" t="str">
        <x:v>CMS boundaries, functions, activities, sites and relationships are clearly defined.</x:v>
      </x:c>
      <x:c r="G19" s="30" t="str">
        <x:v>Not Assessed</x:v>
      </x:c>
      <x:c r="H19" s="30" t="str"/>
      <x:c r="I19" s="30" t="str"/>
      <x:c r="J19" s="30" t="str"/>
      <x:c r="K19" s="30" t="str"/>
      <x:c r="L19" s="30" t="str"/>
      <x:c r="M19" s="30" t="str"/>
      <x:c r="N19" s="53"/>
      <x:c r="O19" s="30" t="str"/>
      <x:c r="P19" s="30" t="str"/>
    </x:row>
    <x:row r="20">
      <x:c r="A20" s="30" t="str"/>
      <x:c r="B20" s="30" t="str">
        <x:v>CMS-GA-006</x:v>
      </x:c>
      <x:c r="C20" s="30" t="str">
        <x:v>4</x:v>
      </x:c>
      <x:c r="D20" s="30" t="str">
        <x:v>Context</x:v>
      </x:c>
      <x:c r="E20" s="30" t="str">
        <x:v>CMS processes</x:v>
      </x:c>
      <x:c r="F20" s="30" t="str">
        <x:v>CMS processes, interfaces and responsibilities are established and integrated with business processes.</x:v>
      </x:c>
      <x:c r="G20" s="30" t="str">
        <x:v>Not Assessed</x:v>
      </x:c>
      <x:c r="H20" s="30" t="str"/>
      <x:c r="I20" s="30" t="str"/>
      <x:c r="J20" s="30" t="str"/>
      <x:c r="K20" s="30" t="str"/>
      <x:c r="L20" s="30" t="str"/>
      <x:c r="M20" s="30" t="str"/>
      <x:c r="N20" s="53"/>
      <x:c r="O20" s="30" t="str"/>
      <x:c r="P20" s="30" t="str"/>
    </x:row>
    <x:row r="21">
      <x:c r="A21" s="30" t="str"/>
      <x:c r="B21" s="30" t="str">
        <x:v>CMS-GA-007</x:v>
      </x:c>
      <x:c r="C21" s="30" t="str">
        <x:v>5</x:v>
      </x:c>
      <x:c r="D21" s="30" t="str">
        <x:v>Leadership</x:v>
      </x:c>
      <x:c r="E21" s="30" t="str">
        <x:v>Leadership commitment</x:v>
      </x:c>
      <x:c r="F21" s="30" t="str">
        <x:v>Top management visibly supports the CMS, ethical conduct and integration into business decisions.</x:v>
      </x:c>
      <x:c r="G21" s="30" t="str">
        <x:v>Not Assessed</x:v>
      </x:c>
      <x:c r="H21" s="30" t="str"/>
      <x:c r="I21" s="30" t="str"/>
      <x:c r="J21" s="30" t="str"/>
      <x:c r="K21" s="30" t="str"/>
      <x:c r="L21" s="30" t="str"/>
      <x:c r="M21" s="30" t="str"/>
      <x:c r="N21" s="53"/>
      <x:c r="O21" s="30" t="str"/>
      <x:c r="P21" s="30" t="str"/>
    </x:row>
    <x:row r="22">
      <x:c r="A22" s="30" t="str"/>
      <x:c r="B22" s="30" t="str">
        <x:v>CMS-GA-008</x:v>
      </x:c>
      <x:c r="C22" s="30" t="str">
        <x:v>5</x:v>
      </x:c>
      <x:c r="D22" s="30" t="str">
        <x:v>Governance</x:v>
      </x:c>
      <x:c r="E22" s="30" t="str">
        <x:v>Governing body oversight</x:v>
      </x:c>
      <x:c r="F22" s="30" t="str">
        <x:v>Where applicable, the governing body receives sufficient information to oversee CMS performance and integrity.</x:v>
      </x:c>
      <x:c r="G22" s="30" t="str">
        <x:v>Not Assessed</x:v>
      </x:c>
      <x:c r="H22" s="30" t="str"/>
      <x:c r="I22" s="30" t="str"/>
      <x:c r="J22" s="30" t="str"/>
      <x:c r="K22" s="30" t="str"/>
      <x:c r="L22" s="30" t="str"/>
      <x:c r="M22" s="30" t="str"/>
      <x:c r="N22" s="53"/>
      <x:c r="O22" s="30" t="str"/>
      <x:c r="P22" s="30" t="str"/>
    </x:row>
    <x:row r="23">
      <x:c r="A23" s="30" t="str"/>
      <x:c r="B23" s="30" t="str">
        <x:v>CMS-GA-009</x:v>
      </x:c>
      <x:c r="C23" s="30" t="str">
        <x:v>5</x:v>
      </x:c>
      <x:c r="D23" s="30" t="str">
        <x:v>Policy</x:v>
      </x:c>
      <x:c r="E23" s="30" t="str">
        <x:v>Compliance policy</x:v>
      </x:c>
      <x:c r="F23" s="30" t="str">
        <x:v>A suitable compliance policy establishes expectations, commitments and governance principles.</x:v>
      </x:c>
      <x:c r="G23" s="30" t="str">
        <x:v>Not Assessed</x:v>
      </x:c>
      <x:c r="H23" s="30" t="str"/>
      <x:c r="I23" s="30" t="str"/>
      <x:c r="J23" s="30" t="str"/>
      <x:c r="K23" s="30" t="str"/>
      <x:c r="L23" s="30" t="str"/>
      <x:c r="M23" s="30" t="str"/>
      <x:c r="N23" s="53"/>
      <x:c r="O23" s="30" t="str"/>
      <x:c r="P23" s="30" t="str"/>
    </x:row>
    <x:row r="24">
      <x:c r="A24" s="30" t="str"/>
      <x:c r="B24" s="30" t="str">
        <x:v>CMS-GA-010</x:v>
      </x:c>
      <x:c r="C24" s="30" t="str">
        <x:v>5</x:v>
      </x:c>
      <x:c r="D24" s="30" t="str">
        <x:v>Compliance Function</x:v>
      </x:c>
      <x:c r="E24" s="30" t="str">
        <x:v>Authority and independence</x:v>
      </x:c>
      <x:c r="F24" s="30" t="str">
        <x:v>The compliance function has appropriate authority, competence, resources, access and independence for assigned responsibilities.</x:v>
      </x:c>
      <x:c r="G24" s="30" t="str">
        <x:v>Not Assessed</x:v>
      </x:c>
      <x:c r="H24" s="30" t="str"/>
      <x:c r="I24" s="30" t="str"/>
      <x:c r="J24" s="30" t="str"/>
      <x:c r="K24" s="30" t="str"/>
      <x:c r="L24" s="30" t="str"/>
      <x:c r="M24" s="30" t="str"/>
      <x:c r="N24" s="53"/>
      <x:c r="O24" s="30" t="str"/>
      <x:c r="P24" s="30" t="str"/>
    </x:row>
    <x:row r="25">
      <x:c r="A25" s="30" t="str"/>
      <x:c r="B25" s="30" t="str">
        <x:v>CMS-GA-011</x:v>
      </x:c>
      <x:c r="C25" s="30" t="str">
        <x:v>5</x:v>
      </x:c>
      <x:c r="D25" s="30" t="str">
        <x:v>Responsibilities</x:v>
      </x:c>
      <x:c r="E25" s="30" t="str">
        <x:v>Accountability</x:v>
      </x:c>
      <x:c r="F25" s="30" t="str">
        <x:v>Compliance responsibilities and accountabilities are assigned across relevant levels and functions.</x:v>
      </x:c>
      <x:c r="G25" s="30" t="str">
        <x:v>Not Assessed</x:v>
      </x:c>
      <x:c r="H25" s="30" t="str"/>
      <x:c r="I25" s="30" t="str"/>
      <x:c r="J25" s="30" t="str"/>
      <x:c r="K25" s="30" t="str"/>
      <x:c r="L25" s="30" t="str"/>
      <x:c r="M25" s="30" t="str"/>
      <x:c r="N25" s="53"/>
      <x:c r="O25" s="30" t="str"/>
      <x:c r="P25" s="30" t="str"/>
    </x:row>
    <x:row r="26">
      <x:c r="A26" s="30" t="str"/>
      <x:c r="B26" s="30" t="str">
        <x:v>CMS-GA-012</x:v>
      </x:c>
      <x:c r="C26" s="30" t="str">
        <x:v>5</x:v>
      </x:c>
      <x:c r="D26" s="30" t="str">
        <x:v>Culture</x:v>
      </x:c>
      <x:c r="E26" s="30" t="str">
        <x:v>Tone and conduct</x:v>
      </x:c>
      <x:c r="F26" s="30" t="str">
        <x:v>Leadership and management behavior consistently reinforce integrity, compliance and speaking up.</x:v>
      </x:c>
      <x:c r="G26" s="30" t="str">
        <x:v>Not Assessed</x:v>
      </x:c>
      <x:c r="H26" s="30" t="str"/>
      <x:c r="I26" s="30" t="str"/>
      <x:c r="J26" s="30" t="str"/>
      <x:c r="K26" s="30" t="str"/>
      <x:c r="L26" s="30" t="str"/>
      <x:c r="M26" s="30" t="str"/>
      <x:c r="N26" s="53"/>
      <x:c r="O26" s="30" t="str"/>
      <x:c r="P26" s="30" t="str"/>
    </x:row>
    <x:row r="27">
      <x:c r="A27" s="30" t="str"/>
      <x:c r="B27" s="30" t="str">
        <x:v>CMS-GA-013</x:v>
      </x:c>
      <x:c r="C27" s="30" t="str">
        <x:v>6</x:v>
      </x:c>
      <x:c r="D27" s="30" t="str">
        <x:v>Planning</x:v>
      </x:c>
      <x:c r="E27" s="30" t="str">
        <x:v>Compliance obligations</x:v>
      </x:c>
      <x:c r="F27" s="30" t="str">
        <x:v>A repeatable process identifies, accesses, updates and communicates applicable compliance obligations.</x:v>
      </x:c>
      <x:c r="G27" s="30" t="str">
        <x:v>Not Assessed</x:v>
      </x:c>
      <x:c r="H27" s="30" t="str"/>
      <x:c r="I27" s="30" t="str"/>
      <x:c r="J27" s="30" t="str"/>
      <x:c r="K27" s="30" t="str"/>
      <x:c r="L27" s="30" t="str"/>
      <x:c r="M27" s="30" t="str"/>
      <x:c r="N27" s="53"/>
      <x:c r="O27" s="30" t="str"/>
      <x:c r="P27" s="30" t="str"/>
    </x:row>
    <x:row r="28">
      <x:c r="A28" s="30" t="str"/>
      <x:c r="B28" s="30" t="str">
        <x:v>CMS-GA-014</x:v>
      </x:c>
      <x:c r="C28" s="30" t="str">
        <x:v>6</x:v>
      </x:c>
      <x:c r="D28" s="30" t="str">
        <x:v>Planning</x:v>
      </x:c>
      <x:c r="E28" s="30" t="str">
        <x:v>Authoritative sources</x:v>
      </x:c>
      <x:c r="F28" s="30" t="str">
        <x:v>Compliance obligations are linked to appropriate authoritative or otherwise approved sources.</x:v>
      </x:c>
      <x:c r="G28" s="30" t="str">
        <x:v>Not Assessed</x:v>
      </x:c>
      <x:c r="H28" s="30" t="str"/>
      <x:c r="I28" s="30" t="str"/>
      <x:c r="J28" s="30" t="str"/>
      <x:c r="K28" s="30" t="str"/>
      <x:c r="L28" s="30" t="str"/>
      <x:c r="M28" s="30" t="str"/>
      <x:c r="N28" s="53"/>
      <x:c r="O28" s="30" t="str"/>
      <x:c r="P28" s="30" t="str"/>
    </x:row>
    <x:row r="29">
      <x:c r="A29" s="30" t="str"/>
      <x:c r="B29" s="30" t="str">
        <x:v>CMS-GA-015</x:v>
      </x:c>
      <x:c r="C29" s="30" t="str">
        <x:v>6</x:v>
      </x:c>
      <x:c r="D29" s="30" t="str">
        <x:v>Planning</x:v>
      </x:c>
      <x:c r="E29" s="30" t="str">
        <x:v>Compliance risk assessment</x:v>
      </x:c>
      <x:c r="F29" s="30" t="str">
        <x:v>Compliance risks are identified and evaluated using documented, repeatable criteria.</x:v>
      </x:c>
      <x:c r="G29" s="30" t="str">
        <x:v>Not Assessed</x:v>
      </x:c>
      <x:c r="H29" s="30" t="str"/>
      <x:c r="I29" s="30" t="str"/>
      <x:c r="J29" s="30" t="str"/>
      <x:c r="K29" s="30" t="str"/>
      <x:c r="L29" s="30" t="str"/>
      <x:c r="M29" s="30" t="str"/>
      <x:c r="N29" s="53"/>
      <x:c r="O29" s="30" t="str"/>
      <x:c r="P29" s="30" t="str"/>
    </x:row>
    <x:row r="30">
      <x:c r="A30" s="30" t="str"/>
      <x:c r="B30" s="30" t="str">
        <x:v>CMS-GA-016</x:v>
      </x:c>
      <x:c r="C30" s="30" t="str">
        <x:v>6</x:v>
      </x:c>
      <x:c r="D30" s="30" t="str">
        <x:v>Planning</x:v>
      </x:c>
      <x:c r="E30" s="30" t="str">
        <x:v>Risk changes</x:v>
      </x:c>
      <x:c r="F30" s="30" t="str">
        <x:v>Risk assessments are updated for material changes, incidents, new obligations and business changes.</x:v>
      </x:c>
      <x:c r="G30" s="30" t="str">
        <x:v>Not Assessed</x:v>
      </x:c>
      <x:c r="H30" s="30" t="str"/>
      <x:c r="I30" s="30" t="str"/>
      <x:c r="J30" s="30" t="str"/>
      <x:c r="K30" s="30" t="str"/>
      <x:c r="L30" s="30" t="str"/>
      <x:c r="M30" s="30" t="str"/>
      <x:c r="N30" s="53"/>
      <x:c r="O30" s="30" t="str"/>
      <x:c r="P30" s="30" t="str"/>
    </x:row>
    <x:row r="31">
      <x:c r="A31" s="30" t="str"/>
      <x:c r="B31" s="30" t="str">
        <x:v>CMS-GA-017</x:v>
      </x:c>
      <x:c r="C31" s="30" t="str">
        <x:v>6</x:v>
      </x:c>
      <x:c r="D31" s="30" t="str">
        <x:v>Planning</x:v>
      </x:c>
      <x:c r="E31" s="30" t="str">
        <x:v>Objectives</x:v>
      </x:c>
      <x:c r="F31" s="30" t="str">
        <x:v>CMS objectives are established, monitored and linked to priority compliance risks and organizational needs.</x:v>
      </x:c>
      <x:c r="G31" s="30" t="str">
        <x:v>Not Assessed</x:v>
      </x:c>
      <x:c r="H31" s="30" t="str"/>
      <x:c r="I31" s="30" t="str"/>
      <x:c r="J31" s="30" t="str"/>
      <x:c r="K31" s="30" t="str"/>
      <x:c r="L31" s="30" t="str"/>
      <x:c r="M31" s="30" t="str"/>
      <x:c r="N31" s="53"/>
      <x:c r="O31" s="30" t="str"/>
      <x:c r="P31" s="30" t="str"/>
    </x:row>
    <x:row r="32">
      <x:c r="A32" s="30" t="str"/>
      <x:c r="B32" s="30" t="str">
        <x:v>CMS-GA-018</x:v>
      </x:c>
      <x:c r="C32" s="30" t="str">
        <x:v>6</x:v>
      </x:c>
      <x:c r="D32" s="30" t="str">
        <x:v>Planning</x:v>
      </x:c>
      <x:c r="E32" s="30" t="str">
        <x:v>Action planning</x:v>
      </x:c>
      <x:c r="F32" s="30" t="str">
        <x:v>Plans define actions, resources, responsibilities, timing and evaluation methods.</x:v>
      </x:c>
      <x:c r="G32" s="30" t="str">
        <x:v>Not Assessed</x:v>
      </x:c>
      <x:c r="H32" s="30" t="str"/>
      <x:c r="I32" s="30" t="str"/>
      <x:c r="J32" s="30" t="str"/>
      <x:c r="K32" s="30" t="str"/>
      <x:c r="L32" s="30" t="str"/>
      <x:c r="M32" s="30" t="str"/>
      <x:c r="N32" s="53"/>
      <x:c r="O32" s="30" t="str"/>
      <x:c r="P32" s="30" t="str"/>
    </x:row>
    <x:row r="33">
      <x:c r="A33" s="30" t="str"/>
      <x:c r="B33" s="30" t="str">
        <x:v>CMS-GA-019</x:v>
      </x:c>
      <x:c r="C33" s="30" t="str">
        <x:v>7</x:v>
      </x:c>
      <x:c r="D33" s="30" t="str">
        <x:v>Support</x:v>
      </x:c>
      <x:c r="E33" s="30" t="str">
        <x:v>Resources</x:v>
      </x:c>
      <x:c r="F33" s="30" t="str">
        <x:v>Adequate people, systems, budget and expertise support CMS operation.</x:v>
      </x:c>
      <x:c r="G33" s="30" t="str">
        <x:v>Not Assessed</x:v>
      </x:c>
      <x:c r="H33" s="30" t="str"/>
      <x:c r="I33" s="30" t="str"/>
      <x:c r="J33" s="30" t="str"/>
      <x:c r="K33" s="30" t="str"/>
      <x:c r="L33" s="30" t="str"/>
      <x:c r="M33" s="30" t="str"/>
      <x:c r="N33" s="53"/>
      <x:c r="O33" s="30" t="str"/>
      <x:c r="P33" s="30" t="str"/>
    </x:row>
    <x:row r="34">
      <x:c r="A34" s="30" t="str"/>
      <x:c r="B34" s="30" t="str">
        <x:v>CMS-GA-020</x:v>
      </x:c>
      <x:c r="C34" s="30" t="str">
        <x:v>7</x:v>
      </x:c>
      <x:c r="D34" s="30" t="str">
        <x:v>Support</x:v>
      </x:c>
      <x:c r="E34" s="30" t="str">
        <x:v>Competence</x:v>
      </x:c>
      <x:c r="F34" s="30" t="str">
        <x:v>Competence requirements are identified for compliance-relevant roles and supported by evidence.</x:v>
      </x:c>
      <x:c r="G34" s="30" t="str">
        <x:v>Not Assessed</x:v>
      </x:c>
      <x:c r="H34" s="30" t="str"/>
      <x:c r="I34" s="30" t="str"/>
      <x:c r="J34" s="30" t="str"/>
      <x:c r="K34" s="30" t="str"/>
      <x:c r="L34" s="30" t="str"/>
      <x:c r="M34" s="30" t="str"/>
      <x:c r="N34" s="53"/>
      <x:c r="O34" s="30" t="str"/>
      <x:c r="P34" s="30" t="str"/>
    </x:row>
    <x:row r="35">
      <x:c r="A35" s="30" t="str"/>
      <x:c r="B35" s="30" t="str">
        <x:v>CMS-GA-021</x:v>
      </x:c>
      <x:c r="C35" s="30" t="str">
        <x:v>7</x:v>
      </x:c>
      <x:c r="D35" s="30" t="str">
        <x:v>Support</x:v>
      </x:c>
      <x:c r="E35" s="30" t="str">
        <x:v>Awareness</x:v>
      </x:c>
      <x:c r="F35" s="30" t="str">
        <x:v>Personnel understand relevant compliance obligations, expected conduct, reporting routes and consequences of noncompliance.</x:v>
      </x:c>
      <x:c r="G35" s="30" t="str">
        <x:v>Not Assessed</x:v>
      </x:c>
      <x:c r="H35" s="30" t="str"/>
      <x:c r="I35" s="30" t="str"/>
      <x:c r="J35" s="30" t="str"/>
      <x:c r="K35" s="30" t="str"/>
      <x:c r="L35" s="30" t="str"/>
      <x:c r="M35" s="30" t="str"/>
      <x:c r="N35" s="53"/>
      <x:c r="O35" s="30" t="str"/>
      <x:c r="P35" s="30" t="str"/>
    </x:row>
    <x:row r="36">
      <x:c r="A36" s="30" t="str"/>
      <x:c r="B36" s="30" t="str">
        <x:v>CMS-GA-022</x:v>
      </x:c>
      <x:c r="C36" s="30" t="str">
        <x:v>7</x:v>
      </x:c>
      <x:c r="D36" s="30" t="str">
        <x:v>Support</x:v>
      </x:c>
      <x:c r="E36" s="30" t="str">
        <x:v>Communication</x:v>
      </x:c>
      <x:c r="F36" s="30" t="str">
        <x:v>Internal and external CMS communications are controlled, accurate and appropriate to risk and audience.</x:v>
      </x:c>
      <x:c r="G36" s="30" t="str">
        <x:v>Not Assessed</x:v>
      </x:c>
      <x:c r="H36" s="30" t="str"/>
      <x:c r="I36" s="30" t="str"/>
      <x:c r="J36" s="30" t="str"/>
      <x:c r="K36" s="30" t="str"/>
      <x:c r="L36" s="30" t="str"/>
      <x:c r="M36" s="30" t="str"/>
      <x:c r="N36" s="53"/>
      <x:c r="O36" s="30" t="str"/>
      <x:c r="P36" s="30" t="str"/>
    </x:row>
    <x:row r="37">
      <x:c r="A37" s="30" t="str"/>
      <x:c r="B37" s="30" t="str">
        <x:v>CMS-GA-023</x:v>
      </x:c>
      <x:c r="C37" s="30" t="str">
        <x:v>7</x:v>
      </x:c>
      <x:c r="D37" s="30" t="str">
        <x:v>Support</x:v>
      </x:c>
      <x:c r="E37" s="30" t="str">
        <x:v>Documented information</x:v>
      </x:c>
      <x:c r="F37" s="30" t="str">
        <x:v>CMS documents and records are controlled, available, protected, retained and traceable as needed.</x:v>
      </x:c>
      <x:c r="G37" s="30" t="str">
        <x:v>Not Assessed</x:v>
      </x:c>
      <x:c r="H37" s="30" t="str"/>
      <x:c r="I37" s="30" t="str"/>
      <x:c r="J37" s="30" t="str"/>
      <x:c r="K37" s="30" t="str"/>
      <x:c r="L37" s="30" t="str"/>
      <x:c r="M37" s="30" t="str"/>
      <x:c r="N37" s="53"/>
      <x:c r="O37" s="30" t="str"/>
      <x:c r="P37" s="30" t="str"/>
    </x:row>
    <x:row r="38">
      <x:c r="A38" s="30" t="str"/>
      <x:c r="B38" s="30" t="str">
        <x:v>CMS-GA-024</x:v>
      </x:c>
      <x:c r="C38" s="30" t="str">
        <x:v>7</x:v>
      </x:c>
      <x:c r="D38" s="30" t="str">
        <x:v>People</x:v>
      </x:c>
      <x:c r="E38" s="30" t="str">
        <x:v>Employment processes</x:v>
      </x:c>
      <x:c r="F38" s="30" t="str">
        <x:v>Relevant people processes support compliance expectations, competence, accountability and fair treatment.</x:v>
      </x:c>
      <x:c r="G38" s="30" t="str">
        <x:v>Not Assessed</x:v>
      </x:c>
      <x:c r="H38" s="30" t="str"/>
      <x:c r="I38" s="30" t="str"/>
      <x:c r="J38" s="30" t="str"/>
      <x:c r="K38" s="30" t="str"/>
      <x:c r="L38" s="30" t="str"/>
      <x:c r="M38" s="30" t="str"/>
      <x:c r="N38" s="53"/>
      <x:c r="O38" s="30" t="str"/>
      <x:c r="P38" s="30" t="str"/>
    </x:row>
    <x:row r="39">
      <x:c r="A39" s="30" t="str"/>
      <x:c r="B39" s="30" t="str">
        <x:v>CMS-GA-025</x:v>
      </x:c>
      <x:c r="C39" s="30" t="str">
        <x:v>8</x:v>
      </x:c>
      <x:c r="D39" s="30" t="str">
        <x:v>Operation</x:v>
      </x:c>
      <x:c r="E39" s="30" t="str">
        <x:v>Operational controls</x:v>
      </x:c>
      <x:c r="F39" s="30" t="str">
        <x:v>Preventive and detective controls address priority compliance obligations and risks.</x:v>
      </x:c>
      <x:c r="G39" s="30" t="str">
        <x:v>Not Assessed</x:v>
      </x:c>
      <x:c r="H39" s="30" t="str"/>
      <x:c r="I39" s="30" t="str"/>
      <x:c r="J39" s="30" t="str"/>
      <x:c r="K39" s="30" t="str"/>
      <x:c r="L39" s="30" t="str"/>
      <x:c r="M39" s="30" t="str"/>
      <x:c r="N39" s="53"/>
      <x:c r="O39" s="30" t="str"/>
      <x:c r="P39" s="30" t="str"/>
    </x:row>
    <x:row r="40">
      <x:c r="A40" s="30" t="str"/>
      <x:c r="B40" s="30" t="str">
        <x:v>CMS-GA-026</x:v>
      </x:c>
      <x:c r="C40" s="30" t="str">
        <x:v>8</x:v>
      </x:c>
      <x:c r="D40" s="30" t="str">
        <x:v>Operation</x:v>
      </x:c>
      <x:c r="E40" s="30" t="str">
        <x:v>Control ownership</x:v>
      </x:c>
      <x:c r="F40" s="30" t="str">
        <x:v>Key controls have accountable owners, operating criteria and evidence of execution.</x:v>
      </x:c>
      <x:c r="G40" s="30" t="str">
        <x:v>Not Assessed</x:v>
      </x:c>
      <x:c r="H40" s="30" t="str"/>
      <x:c r="I40" s="30" t="str"/>
      <x:c r="J40" s="30" t="str"/>
      <x:c r="K40" s="30" t="str"/>
      <x:c r="L40" s="30" t="str"/>
      <x:c r="M40" s="30" t="str"/>
      <x:c r="N40" s="53"/>
      <x:c r="O40" s="30" t="str"/>
      <x:c r="P40" s="30" t="str"/>
    </x:row>
    <x:row r="41">
      <x:c r="A41" s="30" t="str"/>
      <x:c r="B41" s="30" t="str">
        <x:v>CMS-GA-027</x:v>
      </x:c>
      <x:c r="C41" s="30" t="str">
        <x:v>8</x:v>
      </x:c>
      <x:c r="D41" s="30" t="str">
        <x:v>Operation</x:v>
      </x:c>
      <x:c r="E41" s="30" t="str">
        <x:v>Third-party controls</x:v>
      </x:c>
      <x:c r="F41" s="30" t="str">
        <x:v>Risk-based due diligence, contracting, monitoring and escalation are used for relevant third parties.</x:v>
      </x:c>
      <x:c r="G41" s="30" t="str">
        <x:v>Not Assessed</x:v>
      </x:c>
      <x:c r="H41" s="30" t="str"/>
      <x:c r="I41" s="30" t="str"/>
      <x:c r="J41" s="30" t="str"/>
      <x:c r="K41" s="30" t="str"/>
      <x:c r="L41" s="30" t="str"/>
      <x:c r="M41" s="30" t="str"/>
      <x:c r="N41" s="53"/>
      <x:c r="O41" s="30" t="str"/>
      <x:c r="P41" s="30" t="str"/>
    </x:row>
    <x:row r="42">
      <x:c r="A42" s="30" t="str"/>
      <x:c r="B42" s="30" t="str">
        <x:v>CMS-GA-028</x:v>
      </x:c>
      <x:c r="C42" s="30" t="str">
        <x:v>8</x:v>
      </x:c>
      <x:c r="D42" s="30" t="str">
        <x:v>Operation</x:v>
      </x:c>
      <x:c r="E42" s="30" t="str">
        <x:v>Supplier controls</x:v>
      </x:c>
      <x:c r="F42" s="30" t="str">
        <x:v>Supplier compliance expectations and evaluation controls are proportionate to risk.</x:v>
      </x:c>
      <x:c r="G42" s="30" t="str">
        <x:v>Not Assessed</x:v>
      </x:c>
      <x:c r="H42" s="30" t="str"/>
      <x:c r="I42" s="30" t="str"/>
      <x:c r="J42" s="30" t="str"/>
      <x:c r="K42" s="30" t="str"/>
      <x:c r="L42" s="30" t="str"/>
      <x:c r="M42" s="30" t="str"/>
      <x:c r="N42" s="53"/>
      <x:c r="O42" s="30" t="str"/>
      <x:c r="P42" s="30" t="str"/>
    </x:row>
    <x:row r="43">
      <x:c r="A43" s="30" t="str"/>
      <x:c r="B43" s="30" t="str">
        <x:v>CMS-GA-029</x:v>
      </x:c>
      <x:c r="C43" s="30" t="str">
        <x:v>8</x:v>
      </x:c>
      <x:c r="D43" s="30" t="str">
        <x:v>Operation</x:v>
      </x:c>
      <x:c r="E43" s="30" t="str">
        <x:v>Change management</x:v>
      </x:c>
      <x:c r="F43" s="30" t="str">
        <x:v>Compliance implications are considered when processes, products, markets, systems or relationships change.</x:v>
      </x:c>
      <x:c r="G43" s="30" t="str">
        <x:v>Not Assessed</x:v>
      </x:c>
      <x:c r="H43" s="30" t="str"/>
      <x:c r="I43" s="30" t="str"/>
      <x:c r="J43" s="30" t="str"/>
      <x:c r="K43" s="30" t="str"/>
      <x:c r="L43" s="30" t="str"/>
      <x:c r="M43" s="30" t="str"/>
      <x:c r="N43" s="53"/>
      <x:c r="O43" s="30" t="str"/>
      <x:c r="P43" s="30" t="str"/>
    </x:row>
    <x:row r="44">
      <x:c r="A44" s="30" t="str"/>
      <x:c r="B44" s="30" t="str">
        <x:v>CMS-GA-030</x:v>
      </x:c>
      <x:c r="C44" s="30" t="str">
        <x:v>8</x:v>
      </x:c>
      <x:c r="D44" s="30" t="str">
        <x:v>Operation</x:v>
      </x:c>
      <x:c r="E44" s="30" t="str">
        <x:v>Speak-up channels</x:v>
      </x:c>
      <x:c r="F44" s="30" t="str">
        <x:v>Persons can raise concerns through accessible and appropriately confidential channels.</x:v>
      </x:c>
      <x:c r="G44" s="30" t="str">
        <x:v>Not Assessed</x:v>
      </x:c>
      <x:c r="H44" s="30" t="str"/>
      <x:c r="I44" s="30" t="str"/>
      <x:c r="J44" s="30" t="str"/>
      <x:c r="K44" s="30" t="str"/>
      <x:c r="L44" s="30" t="str"/>
      <x:c r="M44" s="30" t="str"/>
      <x:c r="N44" s="53"/>
      <x:c r="O44" s="30" t="str"/>
      <x:c r="P44" s="30" t="str"/>
    </x:row>
    <x:row r="45">
      <x:c r="A45" s="30" t="str"/>
      <x:c r="B45" s="30" t="str">
        <x:v>CMS-GA-031</x:v>
      </x:c>
      <x:c r="C45" s="30" t="str">
        <x:v>8</x:v>
      </x:c>
      <x:c r="D45" s="30" t="str">
        <x:v>Operation</x:v>
      </x:c>
      <x:c r="E45" s="30" t="str">
        <x:v>Non-retaliation</x:v>
      </x:c>
      <x:c r="F45" s="30" t="str">
        <x:v>Controls address retaliation risk for persons raising concerns in good faith, consistent with applicable requirements.</x:v>
      </x:c>
      <x:c r="G45" s="30" t="str">
        <x:v>Not Assessed</x:v>
      </x:c>
      <x:c r="H45" s="30" t="str"/>
      <x:c r="I45" s="30" t="str"/>
      <x:c r="J45" s="30" t="str"/>
      <x:c r="K45" s="30" t="str"/>
      <x:c r="L45" s="30" t="str"/>
      <x:c r="M45" s="30" t="str"/>
      <x:c r="N45" s="53"/>
      <x:c r="O45" s="30" t="str"/>
      <x:c r="P45" s="30" t="str"/>
    </x:row>
    <x:row r="46">
      <x:c r="A46" s="30" t="str"/>
      <x:c r="B46" s="30" t="str">
        <x:v>CMS-GA-032</x:v>
      </x:c>
      <x:c r="C46" s="30" t="str">
        <x:v>8</x:v>
      </x:c>
      <x:c r="D46" s="30" t="str">
        <x:v>Operation</x:v>
      </x:c>
      <x:c r="E46" s="30" t="str">
        <x:v>Triage and investigation</x:v>
      </x:c>
      <x:c r="F46" s="30" t="str">
        <x:v>Reported concerns are triaged, investigated and documented using fair, competent and appropriately independent processes.</x:v>
      </x:c>
      <x:c r="G46" s="30" t="str">
        <x:v>Not Assessed</x:v>
      </x:c>
      <x:c r="H46" s="30" t="str"/>
      <x:c r="I46" s="30" t="str"/>
      <x:c r="J46" s="30" t="str"/>
      <x:c r="K46" s="30" t="str"/>
      <x:c r="L46" s="30" t="str"/>
      <x:c r="M46" s="30" t="str"/>
      <x:c r="N46" s="53"/>
      <x:c r="O46" s="30" t="str"/>
      <x:c r="P46" s="30" t="str"/>
    </x:row>
    <x:row r="47">
      <x:c r="A47" s="30" t="str"/>
      <x:c r="B47" s="30" t="str">
        <x:v>CMS-GA-033</x:v>
      </x:c>
      <x:c r="C47" s="30" t="str">
        <x:v>8</x:v>
      </x:c>
      <x:c r="D47" s="30" t="str">
        <x:v>Operation</x:v>
      </x:c>
      <x:c r="E47" s="30" t="str">
        <x:v>Escalation</x:v>
      </x:c>
      <x:c r="F47" s="30" t="str">
        <x:v>Material compliance concerns are escalated to appropriate leadership or governance levels.</x:v>
      </x:c>
      <x:c r="G47" s="30" t="str">
        <x:v>Not Assessed</x:v>
      </x:c>
      <x:c r="H47" s="30" t="str"/>
      <x:c r="I47" s="30" t="str"/>
      <x:c r="J47" s="30" t="str"/>
      <x:c r="K47" s="30" t="str"/>
      <x:c r="L47" s="30" t="str"/>
      <x:c r="M47" s="30" t="str"/>
      <x:c r="N47" s="53"/>
      <x:c r="O47" s="30" t="str"/>
      <x:c r="P47" s="30" t="str"/>
    </x:row>
    <x:row r="48">
      <x:c r="A48" s="30" t="str"/>
      <x:c r="B48" s="30" t="str">
        <x:v>CMS-GA-034</x:v>
      </x:c>
      <x:c r="C48" s="30" t="str">
        <x:v>8</x:v>
      </x:c>
      <x:c r="D48" s="30" t="str">
        <x:v>Operation</x:v>
      </x:c>
      <x:c r="E48" s="30" t="str">
        <x:v>Remediation</x:v>
      </x:c>
      <x:c r="F48" s="30" t="str">
        <x:v>Confirmed issues result in proportionate correction, corrective action and control improvement.</x:v>
      </x:c>
      <x:c r="G48" s="30" t="str">
        <x:v>Not Assessed</x:v>
      </x:c>
      <x:c r="H48" s="30" t="str"/>
      <x:c r="I48" s="30" t="str"/>
      <x:c r="J48" s="30" t="str"/>
      <x:c r="K48" s="30" t="str"/>
      <x:c r="L48" s="30" t="str"/>
      <x:c r="M48" s="30" t="str"/>
      <x:c r="N48" s="53"/>
      <x:c r="O48" s="30" t="str"/>
      <x:c r="P48" s="30" t="str"/>
    </x:row>
    <x:row r="49">
      <x:c r="A49" s="30" t="str"/>
      <x:c r="B49" s="30" t="str">
        <x:v>CMS-GA-035</x:v>
      </x:c>
      <x:c r="C49" s="30" t="str">
        <x:v>9</x:v>
      </x:c>
      <x:c r="D49" s="30" t="str">
        <x:v>Performance</x:v>
      </x:c>
      <x:c r="E49" s="30" t="str">
        <x:v>Monitoring and measurement</x:v>
      </x:c>
      <x:c r="F49" s="30" t="str">
        <x:v>CMS performance and key controls are monitored using planned indicators, testing or reviews.</x:v>
      </x:c>
      <x:c r="G49" s="30" t="str">
        <x:v>Not Assessed</x:v>
      </x:c>
      <x:c r="H49" s="30" t="str"/>
      <x:c r="I49" s="30" t="str"/>
      <x:c r="J49" s="30" t="str"/>
      <x:c r="K49" s="30" t="str"/>
      <x:c r="L49" s="30" t="str"/>
      <x:c r="M49" s="30" t="str"/>
      <x:c r="N49" s="53"/>
      <x:c r="O49" s="30" t="str"/>
      <x:c r="P49" s="30" t="str"/>
    </x:row>
    <x:row r="50">
      <x:c r="A50" s="30" t="str"/>
      <x:c r="B50" s="30" t="str">
        <x:v>CMS-GA-036</x:v>
      </x:c>
      <x:c r="C50" s="30" t="str">
        <x:v>9</x:v>
      </x:c>
      <x:c r="D50" s="30" t="str">
        <x:v>Performance</x:v>
      </x:c>
      <x:c r="E50" s="30" t="str">
        <x:v>Compliance evaluation</x:v>
      </x:c>
      <x:c r="F50" s="30" t="str">
        <x:v>Compliance status is evaluated using objective evidence against identified obligations.</x:v>
      </x:c>
      <x:c r="G50" s="30" t="str">
        <x:v>Not Assessed</x:v>
      </x:c>
      <x:c r="H50" s="30" t="str"/>
      <x:c r="I50" s="30" t="str"/>
      <x:c r="J50" s="30" t="str"/>
      <x:c r="K50" s="30" t="str"/>
      <x:c r="L50" s="30" t="str"/>
      <x:c r="M50" s="30" t="str"/>
      <x:c r="N50" s="53"/>
      <x:c r="O50" s="30" t="str"/>
      <x:c r="P50" s="30" t="str"/>
    </x:row>
    <x:row r="51">
      <x:c r="A51" s="30" t="str"/>
      <x:c r="B51" s="30" t="str">
        <x:v>CMS-GA-037</x:v>
      </x:c>
      <x:c r="C51" s="30" t="str">
        <x:v>9</x:v>
      </x:c>
      <x:c r="D51" s="30" t="str">
        <x:v>Performance</x:v>
      </x:c>
      <x:c r="E51" s="30" t="str">
        <x:v>Data reliability</x:v>
      </x:c>
      <x:c r="F51" s="30" t="str">
        <x:v>Information used for compliance decisions is sufficiently complete, accurate, current and traceable.</x:v>
      </x:c>
      <x:c r="G51" s="30" t="str">
        <x:v>Not Assessed</x:v>
      </x:c>
      <x:c r="H51" s="30" t="str"/>
      <x:c r="I51" s="30" t="str"/>
      <x:c r="J51" s="30" t="str"/>
      <x:c r="K51" s="30" t="str"/>
      <x:c r="L51" s="30" t="str"/>
      <x:c r="M51" s="30" t="str"/>
      <x:c r="N51" s="53"/>
      <x:c r="O51" s="30" t="str"/>
      <x:c r="P51" s="30" t="str"/>
    </x:row>
    <x:row r="52">
      <x:c r="A52" s="30" t="str"/>
      <x:c r="B52" s="30" t="str">
        <x:v>CMS-GA-038</x:v>
      </x:c>
      <x:c r="C52" s="30" t="str">
        <x:v>9</x:v>
      </x:c>
      <x:c r="D52" s="30" t="str">
        <x:v>Performance</x:v>
      </x:c>
      <x:c r="E52" s="30" t="str">
        <x:v>Internal audit programme</x:v>
      </x:c>
      <x:c r="F52" s="30" t="str">
        <x:v>Internal audit coverage considers compliance risk, changes, prior findings and CMS importance.</x:v>
      </x:c>
      <x:c r="G52" s="30" t="str">
        <x:v>Not Assessed</x:v>
      </x:c>
      <x:c r="H52" s="30" t="str"/>
      <x:c r="I52" s="30" t="str"/>
      <x:c r="J52" s="30" t="str"/>
      <x:c r="K52" s="30" t="str"/>
      <x:c r="L52" s="30" t="str"/>
      <x:c r="M52" s="30" t="str"/>
      <x:c r="N52" s="53"/>
      <x:c r="O52" s="30" t="str"/>
      <x:c r="P52" s="30" t="str"/>
    </x:row>
    <x:row r="53">
      <x:c r="A53" s="30" t="str"/>
      <x:c r="B53" s="30" t="str">
        <x:v>CMS-GA-039</x:v>
      </x:c>
      <x:c r="C53" s="30" t="str">
        <x:v>9</x:v>
      </x:c>
      <x:c r="D53" s="30" t="str">
        <x:v>Performance</x:v>
      </x:c>
      <x:c r="E53" s="30" t="str">
        <x:v>Audit competence and objectivity</x:v>
      </x:c>
      <x:c r="F53" s="30" t="str">
        <x:v>Auditors are competent and sufficiently independent/objective for assigned work.</x:v>
      </x:c>
      <x:c r="G53" s="30" t="str">
        <x:v>Not Assessed</x:v>
      </x:c>
      <x:c r="H53" s="30" t="str"/>
      <x:c r="I53" s="30" t="str"/>
      <x:c r="J53" s="30" t="str"/>
      <x:c r="K53" s="30" t="str"/>
      <x:c r="L53" s="30" t="str"/>
      <x:c r="M53" s="30" t="str"/>
      <x:c r="N53" s="53"/>
      <x:c r="O53" s="30" t="str"/>
      <x:c r="P53" s="30" t="str"/>
    </x:row>
    <x:row r="54">
      <x:c r="A54" s="30" t="str"/>
      <x:c r="B54" s="30" t="str">
        <x:v>CMS-GA-040</x:v>
      </x:c>
      <x:c r="C54" s="30" t="str">
        <x:v>9</x:v>
      </x:c>
      <x:c r="D54" s="30" t="str">
        <x:v>Performance</x:v>
      </x:c>
      <x:c r="E54" s="30" t="str">
        <x:v>Management review</x:v>
      </x:c>
      <x:c r="F54" s="30" t="str">
        <x:v>Management review evaluates CMS suitability, adequacy, effectiveness, resources, performance and improvement needs.</x:v>
      </x:c>
      <x:c r="G54" s="30" t="str">
        <x:v>Not Assessed</x:v>
      </x:c>
      <x:c r="H54" s="30" t="str"/>
      <x:c r="I54" s="30" t="str"/>
      <x:c r="J54" s="30" t="str"/>
      <x:c r="K54" s="30" t="str"/>
      <x:c r="L54" s="30" t="str"/>
      <x:c r="M54" s="30" t="str"/>
      <x:c r="N54" s="53"/>
      <x:c r="O54" s="30" t="str"/>
      <x:c r="P54" s="30" t="str"/>
    </x:row>
    <x:row r="55">
      <x:c r="A55" s="30" t="str"/>
      <x:c r="B55" s="30" t="str">
        <x:v>CMS-GA-041</x:v>
      </x:c>
      <x:c r="C55" s="30" t="str">
        <x:v>9</x:v>
      </x:c>
      <x:c r="D55" s="30" t="str">
        <x:v>Performance</x:v>
      </x:c>
      <x:c r="E55" s="30" t="str">
        <x:v>Governance reporting</x:v>
      </x:c>
      <x:c r="F55" s="30" t="str">
        <x:v>Material compliance information is reported to the appropriate oversight level in a timely, decision-useful form.</x:v>
      </x:c>
      <x:c r="G55" s="30" t="str">
        <x:v>Not Assessed</x:v>
      </x:c>
      <x:c r="H55" s="30" t="str"/>
      <x:c r="I55" s="30" t="str"/>
      <x:c r="J55" s="30" t="str"/>
      <x:c r="K55" s="30" t="str"/>
      <x:c r="L55" s="30" t="str"/>
      <x:c r="M55" s="30" t="str"/>
      <x:c r="N55" s="53"/>
      <x:c r="O55" s="30" t="str"/>
      <x:c r="P55" s="30" t="str"/>
    </x:row>
    <x:row r="56">
      <x:c r="A56" s="30" t="str"/>
      <x:c r="B56" s="30" t="str">
        <x:v>CMS-GA-042</x:v>
      </x:c>
      <x:c r="C56" s="30" t="str">
        <x:v>10</x:v>
      </x:c>
      <x:c r="D56" s="30" t="str">
        <x:v>Improvement</x:v>
      </x:c>
      <x:c r="E56" s="30" t="str">
        <x:v>Nonconformity response</x:v>
      </x:c>
      <x:c r="F56" s="30" t="str">
        <x:v>Compliance-management nonconformities are corrected, investigated and addressed proportionately.</x:v>
      </x:c>
      <x:c r="G56" s="30" t="str">
        <x:v>Not Assessed</x:v>
      </x:c>
      <x:c r="H56" s="30" t="str"/>
      <x:c r="I56" s="30" t="str"/>
      <x:c r="J56" s="30" t="str"/>
      <x:c r="K56" s="30" t="str"/>
      <x:c r="L56" s="30" t="str"/>
      <x:c r="M56" s="30" t="str"/>
      <x:c r="N56" s="53"/>
      <x:c r="O56" s="30" t="str"/>
      <x:c r="P56" s="30" t="str"/>
    </x:row>
    <x:row r="57">
      <x:c r="A57" s="30" t="str"/>
      <x:c r="B57" s="30" t="str">
        <x:v>CMS-GA-043</x:v>
      </x:c>
      <x:c r="C57" s="30" t="str">
        <x:v>10</x:v>
      </x:c>
      <x:c r="D57" s="30" t="str">
        <x:v>Improvement</x:v>
      </x:c>
      <x:c r="E57" s="30" t="str">
        <x:v>Root cause</x:v>
      </x:c>
      <x:c r="F57" s="30" t="str">
        <x:v>Systemic causes are evaluated rather than treating every issue as an isolated event.</x:v>
      </x:c>
      <x:c r="G57" s="30" t="str">
        <x:v>Not Assessed</x:v>
      </x:c>
      <x:c r="H57" s="30" t="str"/>
      <x:c r="I57" s="30" t="str"/>
      <x:c r="J57" s="30" t="str"/>
      <x:c r="K57" s="30" t="str"/>
      <x:c r="L57" s="30" t="str"/>
      <x:c r="M57" s="30" t="str"/>
      <x:c r="N57" s="53"/>
      <x:c r="O57" s="30" t="str"/>
      <x:c r="P57" s="30" t="str"/>
    </x:row>
    <x:row r="58">
      <x:c r="A58" s="30" t="str"/>
      <x:c r="B58" s="30" t="str">
        <x:v>CMS-GA-044</x:v>
      </x:c>
      <x:c r="C58" s="30" t="str">
        <x:v>10</x:v>
      </x:c>
      <x:c r="D58" s="30" t="str">
        <x:v>Improvement</x:v>
      </x:c>
      <x:c r="E58" s="30" t="str">
        <x:v>Effectiveness verification</x:v>
      </x:c>
      <x:c r="F58" s="30" t="str">
        <x:v>Corrective actions are verified for implementation and effectiveness before closure where appropriate.</x:v>
      </x:c>
      <x:c r="G58" s="30" t="str">
        <x:v>Not Assessed</x:v>
      </x:c>
      <x:c r="H58" s="30" t="str"/>
      <x:c r="I58" s="30" t="str"/>
      <x:c r="J58" s="30" t="str"/>
      <x:c r="K58" s="30" t="str"/>
      <x:c r="L58" s="30" t="str"/>
      <x:c r="M58" s="30" t="str"/>
      <x:c r="N58" s="53"/>
      <x:c r="O58" s="30" t="str"/>
      <x:c r="P58" s="30" t="str"/>
    </x:row>
    <x:row r="59">
      <x:c r="A59" s="30" t="str"/>
      <x:c r="B59" s="30" t="str">
        <x:v>CMS-GA-045</x:v>
      </x:c>
      <x:c r="C59" s="30" t="str">
        <x:v>10</x:v>
      </x:c>
      <x:c r="D59" s="30" t="str">
        <x:v>Improvement</x:v>
      </x:c>
      <x:c r="E59" s="30" t="str">
        <x:v>Continual improvement</x:v>
      </x:c>
      <x:c r="F59" s="30" t="str">
        <x:v>CMS effectiveness, culture, controls and processes are improved using performance evidence and lessons learned.</x:v>
      </x:c>
      <x:c r="G59" s="30" t="str">
        <x:v>Not Assessed</x:v>
      </x:c>
      <x:c r="H59" s="30" t="str"/>
      <x:c r="I59" s="30" t="str"/>
      <x:c r="J59" s="30" t="str"/>
      <x:c r="K59" s="30" t="str"/>
      <x:c r="L59" s="30" t="str"/>
      <x:c r="M59" s="30" t="str"/>
      <x:c r="N59" s="53"/>
      <x:c r="O59" s="30" t="str"/>
      <x:c r="P59" s="30" t="str"/>
    </x:row>
    <x:row r="60">
      <x:c r="A60" s="30" t="str"/>
      <x:c r="B60" s="30" t="str">
        <x:v>CMS-GA-046</x:v>
      </x:c>
      <x:c r="C60" s="30" t="str">
        <x:v>Cross-cutting</x:v>
      </x:c>
      <x:c r="D60" s="30" t="str">
        <x:v>Integration</x:v>
      </x:c>
      <x:c r="E60" s="30" t="str">
        <x:v>Business integration</x:v>
      </x:c>
      <x:c r="F60" s="30" t="str">
        <x:v>Compliance considerations are integrated into strategy, planning, approvals, procurement and operational decisions.</x:v>
      </x:c>
      <x:c r="G60" s="30" t="str">
        <x:v>Not Assessed</x:v>
      </x:c>
      <x:c r="H60" s="30" t="str"/>
      <x:c r="I60" s="30" t="str"/>
      <x:c r="J60" s="30" t="str"/>
      <x:c r="K60" s="30" t="str"/>
      <x:c r="L60" s="30" t="str"/>
      <x:c r="M60" s="30" t="str"/>
      <x:c r="N60" s="53"/>
      <x:c r="O60" s="30" t="str"/>
      <x:c r="P60" s="30" t="str"/>
    </x:row>
    <x:row r="61">
      <x:c r="A61" s="30" t="str"/>
      <x:c r="B61" s="30" t="str">
        <x:v>CMS-GA-047</x:v>
      </x:c>
      <x:c r="C61" s="30" t="str">
        <x:v>Cross-cutting</x:v>
      </x:c>
      <x:c r="D61" s="30" t="str">
        <x:v>Governance</x:v>
      </x:c>
      <x:c r="E61" s="30" t="str">
        <x:v>Decision records</x:v>
      </x:c>
      <x:c r="F61" s="30" t="str">
        <x:v>Important compliance decisions are sufficiently documented to show rationale, accountability and evidence.</x:v>
      </x:c>
      <x:c r="G61" s="30" t="str">
        <x:v>Not Assessed</x:v>
      </x:c>
      <x:c r="H61" s="30" t="str"/>
      <x:c r="I61" s="30" t="str"/>
      <x:c r="J61" s="30" t="str"/>
      <x:c r="K61" s="30" t="str"/>
      <x:c r="L61" s="30" t="str"/>
      <x:c r="M61" s="30" t="str"/>
      <x:c r="N61" s="53"/>
      <x:c r="O61" s="30" t="str"/>
      <x:c r="P61" s="30" t="str"/>
    </x:row>
    <x:row r="62">
      <x:c r="A62" s="30" t="str"/>
      <x:c r="B62" s="30" t="str">
        <x:v>CMS-GA-048</x:v>
      </x:c>
      <x:c r="C62" s="30" t="str">
        <x:v>Cross-cutting</x:v>
      </x:c>
      <x:c r="D62" s="30" t="str">
        <x:v>People &amp; Ethics</x:v>
      </x:c>
      <x:c r="E62" s="30" t="str">
        <x:v>Conflicts of interest</x:v>
      </x:c>
      <x:c r="F62" s="30" t="str">
        <x:v>Relevant conflict-of-interest risks are identified, disclosed and managed through proportionate controls.</x:v>
      </x:c>
      <x:c r="G62" s="30" t="str">
        <x:v>Not Assessed</x:v>
      </x:c>
      <x:c r="H62" s="30" t="str"/>
      <x:c r="I62" s="30" t="str"/>
      <x:c r="J62" s="30" t="str"/>
      <x:c r="K62" s="30" t="str"/>
      <x:c r="L62" s="30" t="str"/>
      <x:c r="M62" s="30" t="str"/>
      <x:c r="N62" s="53"/>
      <x:c r="O62" s="30" t="str"/>
      <x:c r="P62" s="30" t="str"/>
    </x:row>
    <x:row r="63">
      <x:c r="A63" s="30" t="str"/>
      <x:c r="B63" s="30" t="str">
        <x:v>CMS-GA-049</x:v>
      </x:c>
      <x:c r="C63" s="30" t="str">
        <x:v>Cross-cutting</x:v>
      </x:c>
      <x:c r="D63" s="30" t="str">
        <x:v>People &amp; Culture</x:v>
      </x:c>
      <x:c r="E63" s="30" t="str">
        <x:v>Incentives and targets</x:v>
      </x:c>
      <x:c r="F63" s="30" t="str">
        <x:v>Performance incentives and business targets are reviewed for unintended compliance pressure where relevant.</x:v>
      </x:c>
      <x:c r="G63" s="30" t="str">
        <x:v>Not Assessed</x:v>
      </x:c>
      <x:c r="H63" s="30" t="str"/>
      <x:c r="I63" s="30" t="str"/>
      <x:c r="J63" s="30" t="str"/>
      <x:c r="K63" s="30" t="str"/>
      <x:c r="L63" s="30" t="str"/>
      <x:c r="M63" s="30" t="str"/>
      <x:c r="N63" s="53"/>
      <x:c r="O63" s="30" t="str"/>
      <x:c r="P63" s="30" t="str"/>
    </x:row>
    <x:row r="64">
      <x:c r="A64" s="30" t="str"/>
      <x:c r="B64" s="30" t="str">
        <x:v>CMS-GA-050</x:v>
      </x:c>
      <x:c r="C64" s="30" t="str">
        <x:v>Cross-cutting</x:v>
      </x:c>
      <x:c r="D64" s="30" t="str">
        <x:v>Learning</x:v>
      </x:c>
      <x:c r="E64" s="30" t="str">
        <x:v>Lessons learned</x:v>
      </x:c>
      <x:c r="F64" s="30" t="str">
        <x:v>Findings, concerns, monitoring results and investigations inform risk assessment, training and control updates.</x:v>
      </x:c>
      <x:c r="G64" s="30" t="str">
        <x:v>Not Assessed</x:v>
      </x:c>
      <x:c r="H64" s="30" t="str"/>
      <x:c r="I64" s="30" t="str"/>
      <x:c r="J64" s="30" t="str"/>
      <x:c r="K64" s="30" t="str"/>
      <x:c r="L64" s="30" t="str"/>
      <x:c r="M64" s="30" t="str"/>
      <x:c r="N64" s="53"/>
      <x:c r="O64" s="30" t="str"/>
      <x:c r="P64" s="30" t="str"/>
    </x:row>
  </x:sheetData>
  <x:mergeCells>
    <x:mergeCell ref="A1:P1"/>
    <x:mergeCell ref="A2:P2"/>
    <x:mergeCell ref="A3:P3"/>
    <x:mergeCell ref="A4:P4"/>
  </x:mergeCells>
  <x:conditionalFormatting sqref="G10:G64">
    <x:cfRule type="expression" dxfId="0" priority="1">
      <x:formula>G10="Completed"</x:formula>
    </x:cfRule>
    <x:cfRule type="expression" dxfId="1" priority="2">
      <x:formula>G10="Closed"</x:formula>
    </x:cfRule>
    <x:cfRule type="expression" dxfId="2" priority="3">
      <x:formula>G10="Conforming"</x:formula>
    </x:cfRule>
    <x:cfRule type="expression" dxfId="3" priority="4">
      <x:formula>G10="Compliant"</x:formula>
    </x:cfRule>
    <x:cfRule type="expression" dxfId="4" priority="5">
      <x:formula>G10="Approved"</x:formula>
    </x:cfRule>
    <x:cfRule type="expression" dxfId="5" priority="6">
      <x:formula>G10="Low"</x:formula>
    </x:cfRule>
    <x:cfRule type="expression" dxfId="6" priority="7">
      <x:formula>G10="In Progress"</x:formula>
    </x:cfRule>
    <x:cfRule type="expression" dxfId="7" priority="8">
      <x:formula>G10="Partially Conforming"</x:formula>
    </x:cfRule>
    <x:cfRule type="expression" dxfId="8" priority="9">
      <x:formula>G10="Partially Compliant"</x:formula>
    </x:cfRule>
    <x:cfRule type="expression" dxfId="9" priority="10">
      <x:formula>G10="OFI"</x:formula>
    </x:cfRule>
    <x:cfRule type="expression" dxfId="10" priority="11">
      <x:formula>G10="Pending Evidence"</x:formula>
    </x:cfRule>
    <x:cfRule type="expression" dxfId="11" priority="12">
      <x:formula>G10="Medium"</x:formula>
    </x:cfRule>
    <x:cfRule type="expression" dxfId="12" priority="13">
      <x:formula>G10="Open"</x:formula>
    </x:cfRule>
    <x:cfRule type="expression" dxfId="13" priority="14">
      <x:formula>G10="Blocked"</x:formula>
    </x:cfRule>
    <x:cfRule type="expression" dxfId="14" priority="15">
      <x:formula>G10="Nonconforming"</x:formula>
    </x:cfRule>
    <x:cfRule type="expression" dxfId="15" priority="16">
      <x:formula>G10="Noncompliant"</x:formula>
    </x:cfRule>
    <x:cfRule type="expression" dxfId="16" priority="17">
      <x:formula>G10="Major NC"</x:formula>
    </x:cfRule>
    <x:cfRule type="expression" dxfId="17" priority="18">
      <x:formula>G10="Minor NC"</x:formula>
    </x:cfRule>
    <x:cfRule type="expression" dxfId="18" priority="19">
      <x:formula>G10="High"</x:formula>
    </x:cfRule>
    <x:cfRule type="expression" dxfId="19" priority="20">
      <x:formula>G10="Not Started"</x:formula>
    </x:cfRule>
    <x:cfRule type="expression" dxfId="20" priority="21">
      <x:formula>G10="Not Assessed"</x:formula>
    </x:cfRule>
    <x:cfRule type="expression" dxfId="21" priority="22">
      <x:formula>G10="N/A"</x:formula>
    </x:cfRule>
    <x:cfRule type="expression" dxfId="22" priority="23">
      <x:formula>G10="No Action"</x:formula>
    </x:cfRule>
    <x:cfRule type="expression" dxfId="23" priority="24">
      <x:formula>G10="Due Soon"</x:formula>
    </x:cfRule>
    <x:cfRule type="expression" dxfId="24" priority="25">
      <x:formula>G10="Overdue"</x:formula>
    </x:cfRule>
    <x:cfRule type="expression" dxfId="25" priority="26">
      <x:formula>G10="On Track"</x:formula>
    </x:cfRule>
  </x:conditionalFormatting>
  <x:conditionalFormatting sqref="K10:K64">
    <x:cfRule type="expression" dxfId="26" priority="27">
      <x:formula>K10="Completed"</x:formula>
    </x:cfRule>
    <x:cfRule type="expression" dxfId="27" priority="28">
      <x:formula>K10="Closed"</x:formula>
    </x:cfRule>
    <x:cfRule type="expression" dxfId="28" priority="29">
      <x:formula>K10="Conforming"</x:formula>
    </x:cfRule>
    <x:cfRule type="expression" dxfId="29" priority="30">
      <x:formula>K10="Compliant"</x:formula>
    </x:cfRule>
    <x:cfRule type="expression" dxfId="30" priority="31">
      <x:formula>K10="Approved"</x:formula>
    </x:cfRule>
    <x:cfRule type="expression" dxfId="31" priority="32">
      <x:formula>K10="Low"</x:formula>
    </x:cfRule>
    <x:cfRule type="expression" dxfId="32" priority="33">
      <x:formula>K10="In Progress"</x:formula>
    </x:cfRule>
    <x:cfRule type="expression" dxfId="33" priority="34">
      <x:formula>K10="Partially Conforming"</x:formula>
    </x:cfRule>
    <x:cfRule type="expression" dxfId="34" priority="35">
      <x:formula>K10="Partially Compliant"</x:formula>
    </x:cfRule>
    <x:cfRule type="expression" dxfId="35" priority="36">
      <x:formula>K10="OFI"</x:formula>
    </x:cfRule>
    <x:cfRule type="expression" dxfId="36" priority="37">
      <x:formula>K10="Pending Evidence"</x:formula>
    </x:cfRule>
    <x:cfRule type="expression" dxfId="37" priority="38">
      <x:formula>K10="Medium"</x:formula>
    </x:cfRule>
    <x:cfRule type="expression" dxfId="38" priority="39">
      <x:formula>K10="Open"</x:formula>
    </x:cfRule>
    <x:cfRule type="expression" dxfId="39" priority="40">
      <x:formula>K10="Blocked"</x:formula>
    </x:cfRule>
    <x:cfRule type="expression" dxfId="40" priority="41">
      <x:formula>K10="Nonconforming"</x:formula>
    </x:cfRule>
    <x:cfRule type="expression" dxfId="41" priority="42">
      <x:formula>K10="Noncompliant"</x:formula>
    </x:cfRule>
    <x:cfRule type="expression" dxfId="42" priority="43">
      <x:formula>K10="Major NC"</x:formula>
    </x:cfRule>
    <x:cfRule type="expression" dxfId="43" priority="44">
      <x:formula>K10="Minor NC"</x:formula>
    </x:cfRule>
    <x:cfRule type="expression" dxfId="44" priority="45">
      <x:formula>K10="High"</x:formula>
    </x:cfRule>
    <x:cfRule type="expression" dxfId="45" priority="46">
      <x:formula>K10="Not Started"</x:formula>
    </x:cfRule>
    <x:cfRule type="expression" dxfId="46" priority="47">
      <x:formula>K10="Not Assessed"</x:formula>
    </x:cfRule>
    <x:cfRule type="expression" dxfId="47" priority="48">
      <x:formula>K10="N/A"</x:formula>
    </x:cfRule>
    <x:cfRule type="expression" dxfId="48" priority="49">
      <x:formula>K10="No Action"</x:formula>
    </x:cfRule>
    <x:cfRule type="expression" dxfId="49" priority="50">
      <x:formula>K10="Due Soon"</x:formula>
    </x:cfRule>
    <x:cfRule type="expression" dxfId="50" priority="51">
      <x:formula>K10="Overdue"</x:formula>
    </x:cfRule>
    <x:cfRule type="expression" dxfId="51" priority="52">
      <x:formula>K10="On Track"</x:formula>
    </x:cfRule>
  </x:conditionalFormatting>
  <x:conditionalFormatting sqref="O10:O64">
    <x:cfRule type="expression" dxfId="52" priority="53">
      <x:formula>O10="Completed"</x:formula>
    </x:cfRule>
    <x:cfRule type="expression" dxfId="53" priority="54">
      <x:formula>O10="Closed"</x:formula>
    </x:cfRule>
    <x:cfRule type="expression" dxfId="54" priority="55">
      <x:formula>O10="Conforming"</x:formula>
    </x:cfRule>
    <x:cfRule type="expression" dxfId="55" priority="56">
      <x:formula>O10="Compliant"</x:formula>
    </x:cfRule>
    <x:cfRule type="expression" dxfId="56" priority="57">
      <x:formula>O10="Approved"</x:formula>
    </x:cfRule>
    <x:cfRule type="expression" dxfId="57" priority="58">
      <x:formula>O10="Low"</x:formula>
    </x:cfRule>
    <x:cfRule type="expression" dxfId="58" priority="59">
      <x:formula>O10="In Progress"</x:formula>
    </x:cfRule>
    <x:cfRule type="expression" dxfId="59" priority="60">
      <x:formula>O10="Partially Conforming"</x:formula>
    </x:cfRule>
    <x:cfRule type="expression" dxfId="60" priority="61">
      <x:formula>O10="Partially Compliant"</x:formula>
    </x:cfRule>
    <x:cfRule type="expression" dxfId="61" priority="62">
      <x:formula>O10="OFI"</x:formula>
    </x:cfRule>
    <x:cfRule type="expression" dxfId="62" priority="63">
      <x:formula>O10="Pending Evidence"</x:formula>
    </x:cfRule>
    <x:cfRule type="expression" dxfId="63" priority="64">
      <x:formula>O10="Medium"</x:formula>
    </x:cfRule>
    <x:cfRule type="expression" dxfId="64" priority="65">
      <x:formula>O10="Open"</x:formula>
    </x:cfRule>
    <x:cfRule type="expression" dxfId="65" priority="66">
      <x:formula>O10="Blocked"</x:formula>
    </x:cfRule>
    <x:cfRule type="expression" dxfId="66" priority="67">
      <x:formula>O10="Nonconforming"</x:formula>
    </x:cfRule>
    <x:cfRule type="expression" dxfId="67" priority="68">
      <x:formula>O10="Noncompliant"</x:formula>
    </x:cfRule>
    <x:cfRule type="expression" dxfId="68" priority="69">
      <x:formula>O10="Major NC"</x:formula>
    </x:cfRule>
    <x:cfRule type="expression" dxfId="69" priority="70">
      <x:formula>O10="Minor NC"</x:formula>
    </x:cfRule>
    <x:cfRule type="expression" dxfId="70" priority="71">
      <x:formula>O10="High"</x:formula>
    </x:cfRule>
    <x:cfRule type="expression" dxfId="71" priority="72">
      <x:formula>O10="Not Started"</x:formula>
    </x:cfRule>
    <x:cfRule type="expression" dxfId="72" priority="73">
      <x:formula>O10="Not Assessed"</x:formula>
    </x:cfRule>
    <x:cfRule type="expression" dxfId="73" priority="74">
      <x:formula>O10="N/A"</x:formula>
    </x:cfRule>
    <x:cfRule type="expression" dxfId="74" priority="75">
      <x:formula>O10="No Action"</x:formula>
    </x:cfRule>
    <x:cfRule type="expression" dxfId="75" priority="76">
      <x:formula>O10="Due Soon"</x:formula>
    </x:cfRule>
    <x:cfRule type="expression" dxfId="76" priority="77">
      <x:formula>O10="Overdue"</x:formula>
    </x:cfRule>
    <x:cfRule type="expression" dxfId="77" priority="78">
      <x:formula>O10="On Track"</x:formula>
    </x:cfRule>
  </x:conditionalFormatting>
  <x:dataValidations count="4">
    <x:dataValidation type="list" sqref="A10:A64">
      <x:formula1>"Example Data,Actual Data"</x:formula1>
    </x:dataValidation>
    <x:dataValidation type="list" sqref="G10:G64">
      <x:formula1>"Conforming,Partially Conforming,Nonconforming,Not Assessed,N/A"</x:formula1>
    </x:dataValidation>
    <x:dataValidation type="list" sqref="K10:K64">
      <x:formula1>"High,Medium,Low"</x:formula1>
    </x:dataValidation>
    <x:dataValidation type="list" sqref="O10:O64">
      <x:formula1>"Open,In Progress,Closed"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63824549d934214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6" hidden="0" customWidth="1"/>
    <x:col min="3" max="3" width="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6" customHeight="1">
      <x:c r="A1" s="5" t="str">
        <x:v>Compliance Gap Analysis Dashboard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2" t="str">
        <x:v>Document Code: CMS-ASM-001 | Version: 1.0 | Effective Date: 2026-09-18 | Applied Standard: ISO 37301:2021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30" customHeight="1">
      <x:c r="A4" s="37" t="str">
        <x:v>[Note] Example Data is used only to demonstrate charts while no Actual Data exists. KPI/Summary always excludes Example Data.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</x:row>
    <x:row r="5">
      <x:c r="A5" s="22" t="str">
        <x:v>Chart Data Mode</x:v>
      </x:c>
      <x:c r="B5" s="58" t="str">
        <x:f>IF(COUNTIF('Gap Analysis'!$A$10:$A$64,"Actual Data")&gt;0,"Actual Data","Illustrative Data")</x:f>
        <x:v>Illustrative Data</x:v>
      </x:c>
    </x:row>
    <x:row r="7">
      <x:c r="A7" s="22" t="str">
        <x:v>Actual KPI</x:v>
      </x:c>
      <x:c r="B7" s="22" t="str">
        <x:v>Result</x:v>
      </x:c>
    </x:row>
    <x:row r="8">
      <x:c r="A8" s="22" t="str">
        <x:v>Actual Criteria</x:v>
      </x:c>
      <x:c r="B8" s="64" t="n">
        <x:f>COUNTIF('Gap Analysis'!$A$10:$A$64,"Actual Data")</x:f>
        <x:v>0</x:v>
      </x:c>
    </x:row>
    <x:row r="9">
      <x:c r="A9" s="22" t="str">
        <x:v>Conforming</x:v>
      </x:c>
      <x:c r="B9" s="64" t="n">
        <x:f>COUNTIFS('Gap Analysis'!$A$10:$A$64,"Actual Data",'Gap Analysis'!$G$10:$G$64,"Conforming")</x:f>
        <x:v>0</x:v>
      </x:c>
    </x:row>
    <x:row r="10">
      <x:c r="A10" s="22" t="str">
        <x:v>Partially Conforming</x:v>
      </x:c>
      <x:c r="B10" s="64" t="n">
        <x:f>COUNTIFS('Gap Analysis'!$A$10:$A$64,"Actual Data",'Gap Analysis'!$G$10:$G$64,"Partially Conforming")</x:f>
        <x:v>0</x:v>
      </x:c>
    </x:row>
    <x:row r="11">
      <x:c r="A11" s="22" t="str">
        <x:v>Nonconforming</x:v>
      </x:c>
      <x:c r="B11" s="64" t="n">
        <x:f>COUNTIFS('Gap Analysis'!$A$10:$A$64,"Actual Data",'Gap Analysis'!$G$10:$G$64,"Nonconforming")</x:f>
        <x:v>0</x:v>
      </x:c>
    </x:row>
    <x:row r="12">
      <x:c r="A12" s="22" t="str">
        <x:v>Not Assessed</x:v>
      </x:c>
      <x:c r="B12" s="64" t="n">
        <x:f>COUNTIFS('Gap Analysis'!$A$10:$A$64,"Actual Data",'Gap Analysis'!$G$10:$G$64,"Not Assessed")</x:f>
        <x:v>0</x:v>
      </x:c>
    </x:row>
    <x:row r="13">
      <x:c r="A13" s="22" t="str">
        <x:v>High Priority Gaps</x:v>
      </x:c>
      <x:c r="B13" s="64" t="n">
        <x:f>COUNTIFS('Gap Analysis'!$A$10:$A$64,"Actual Data",'Gap Analysis'!$K$10:$K$64,"High",'Gap Analysis'!$G$10:$G$64,"&lt;&gt;Conforming",'Gap Analysis'!$G$10:$G$64,"&lt;&gt;Not Assessed",'Gap Analysis'!$G$10:$G$64,"&lt;&gt;N/A")</x:f>
        <x:v>0</x:v>
      </x:c>
    </x:row>
    <x:row r="14">
      <x:c r="A14" s="22" t="str">
        <x:v>Open / In Progress Gaps</x:v>
      </x:c>
      <x:c r="B14" s="64" t="n">
        <x:f>COUNTIFS('Gap Analysis'!$A$10:$A$64,"Actual Data",'Gap Analysis'!$O$10:$O$64,"Open")+COUNTIFS('Gap Analysis'!$A$10:$A$64,"Actual Data",'Gap Analysis'!$O$10:$O$64,"In Progress")</x:f>
        <x:v>0</x:v>
      </x:c>
    </x:row>
    <x:row r="15">
      <x:c r="A15" s="22" t="str">
        <x:v>Actual Assessment Completion %</x:v>
      </x:c>
      <x:c r="B15" s="68" t="n">
        <x:f>IFERROR(COUNTIFS('Gap Analysis'!$A$10:$A$64,"Actual Data",'Gap Analysis'!$G$10:$G$64,"&lt;&gt;Not Assessed",'Gap Analysis'!$G$10:$G$64,"&lt;&gt;N/A",'Gap Analysis'!$G$10:$G$64,"&lt;&gt;")/(COUNTIF('Gap Analysis'!$A$10:$A$64,"Actual Data")-COUNTIFS('Gap Analysis'!$A$10:$A$64,"Actual Data",'Gap Analysis'!$G$10:$G$64,"N/A")),0)</x:f>
        <x:v>0</x:v>
      </x:c>
    </x:row>
    <x:row r="16">
      <x:c r="A16" s="22" t="str">
        <x:v>Example Rows (excluded)</x:v>
      </x:c>
      <x:c r="B16" s="64" t="n">
        <x:f>COUNTIF('Gap Analysis'!$A$10:$A$64,"Example Data")</x:f>
        <x:v>5</x:v>
      </x:c>
    </x:row>
  </x:sheetData>
  <x:mergeCells>
    <x:mergeCell ref="A1:N1"/>
    <x:mergeCell ref="A2:N2"/>
    <x:mergeCell ref="A3:N3"/>
    <x:mergeCell ref="A4:N4"/>
  </x:mergeCells>
  <x:pageMargins left="0.7" right="0.7" top="0.75" bottom="0.75" header="0.3" footer="0.3"/>
  <x:drawing xmlns:r="http://schemas.openxmlformats.org/officeDocument/2006/relationships" r:id="Raecc71f2ba804127"/>
</x:worksheet>
</file>

<file path=xl/worksheets/sheet4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2" hidden="0" customWidth="1"/>
    <x:col min="3" max="3" width="4" hidden="0" customWidth="1"/>
    <x:col min="4" max="4" width="15" hidden="0" customWidth="1"/>
    <x:col min="5" max="5" width="15" hidden="0" customWidth="1"/>
  </x:cols>
  <x:sheetData>
    <x:row r="1" ht="26" customHeight="1">
      <x:c r="A1" s="5" t="str">
        <x:v>Chart Data - Gap Analysis</x:v>
      </x:c>
      <x:c r="B1" s="5"/>
      <x:c r="C1" s="5"/>
      <x:c r="D1" s="5"/>
      <x:c r="E1" s="5"/>
    </x:row>
    <x:row r="2">
      <x:c r="A2" s="12" t="str">
        <x:v>Document Code: CMS-ASM-001 | Version: 1.0 | Effective Date: 2026-09-18 | Applied Standard: ISO 37301:2021 + Amd 1:2024 | Classification: INTERNAL</x:v>
      </x:c>
      <x:c r="B2" s="12"/>
      <x:c r="C2" s="12"/>
      <x:c r="D2" s="12"/>
      <x:c r="E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</x:row>
    <x:row r="5">
      <x:c r="A5" s="22" t="str">
        <x:v>Chart Data Mode</x:v>
      </x:c>
      <x:c r="B5" s="22" t="str">
        <x:v>Value</x:v>
      </x:c>
    </x:row>
    <x:row r="6">
      <x:c r="A6" t="str">
        <x:v>Mode</x:v>
      </x:c>
      <x:c r="B6" s="58" t="str">
        <x:f>IF(COUNTIF('Gap Analysis'!$A$10:$A$64,"Actual Data")&gt;0,"Actual Data","Illustrative Data")</x:f>
        <x:v>Illustrative Data</x:v>
      </x:c>
    </x:row>
    <x:row r="8">
      <x:c r="A8" s="22" t="str">
        <x:v>Current State</x:v>
      </x:c>
      <x:c r="B8" s="22" t="str">
        <x:v>Count</x:v>
      </x:c>
    </x:row>
    <x:row r="9">
      <x:c r="A9" t="str">
        <x:v>Conforming</x:v>
      </x:c>
      <x:c r="B9" t="n">
        <x:f>IF($B$6="Actual Data",COUNTIFS('Gap Analysis'!$A$10:$A$64,"Actual Data",'Gap Analysis'!$G$10:$G$64,A9),COUNTIFS('Gap Analysis'!$A$10:$A$64,"Example Data",'Gap Analysis'!$G$10:$G$64,A9))</x:f>
        <x:v>1</x:v>
      </x:c>
    </x:row>
    <x:row r="10">
      <x:c r="A10" t="str">
        <x:v>Partially Conforming</x:v>
      </x:c>
      <x:c r="B10" t="n">
        <x:f>IF($B$6="Actual Data",COUNTIFS('Gap Analysis'!$A$10:$A$64,"Actual Data",'Gap Analysis'!$G$10:$G$64,A10),COUNTIFS('Gap Analysis'!$A$10:$A$64,"Example Data",'Gap Analysis'!$G$10:$G$64,A10))</x:f>
        <x:v>2</x:v>
      </x:c>
    </x:row>
    <x:row r="11">
      <x:c r="A11" t="str">
        <x:v>Nonconforming</x:v>
      </x:c>
      <x:c r="B11" t="n">
        <x:f>IF($B$6="Actual Data",COUNTIFS('Gap Analysis'!$A$10:$A$64,"Actual Data",'Gap Analysis'!$G$10:$G$64,A11),COUNTIFS('Gap Analysis'!$A$10:$A$64,"Example Data",'Gap Analysis'!$G$10:$G$64,A11))</x:f>
        <x:v>2</x:v>
      </x:c>
    </x:row>
    <x:row r="12">
      <x:c r="A12" t="str">
        <x:v>Not Assessed</x:v>
      </x:c>
      <x:c r="B12" t="n">
        <x:f>IF($B$6="Actual Data",COUNTIFS('Gap Analysis'!$A$10:$A$64,"Actual Data",'Gap Analysis'!$G$10:$G$64,A12),COUNTIFS('Gap Analysis'!$A$10:$A$64,"Example Data",'Gap Analysis'!$G$10:$G$64,A12))</x:f>
        <x:v>0</x:v>
      </x:c>
    </x:row>
    <x:row r="13">
      <x:c r="A13" t="str">
        <x:v>N/A</x:v>
      </x:c>
      <x:c r="B13" t="n">
        <x:f>IF($B$6="Actual Data",COUNTIFS('Gap Analysis'!$A$10:$A$64,"Actual Data",'Gap Analysis'!$G$10:$G$64,A13),COUNTIFS('Gap Analysis'!$A$10:$A$64,"Example Data",'Gap Analysis'!$G$10:$G$64,A13))</x:f>
        <x:v>0</x:v>
      </x:c>
    </x:row>
  </x:sheetData>
  <x:mergeCells>
    <x:mergeCell ref="A1:E1"/>
    <x:mergeCell ref="A2:E2"/>
    <x:mergeCell ref="A3:E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0" hidden="0" customWidth="1"/>
    <x:col min="3" max="3" width="58" hidden="0" customWidth="1"/>
    <x:col min="4" max="4" width="48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CMS-ASM-001 | Version: 1.0 | Effective Date: 2026-09-18 | Applied Standard: ISO 37301:2021 + Amd 1:2024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Actual KPI/Summary.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Actual KPI/Summary.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Standard</x:v>
      </x:c>
      <x:c r="B11" s="30" t="str">
        <x:v>ISO 37301:2021</x:v>
      </x:c>
      <x:c r="C11" s="30" t="str">
        <x:v>Compliance management systems — requirements with guidance for use.</x:v>
      </x:c>
      <x:c r="D11" s="30" t="str">
        <x:v>https://www.iso.org/standard/75080.html</x:v>
      </x:c>
    </x:row>
    <x:row r="12">
      <x:c r="A12" s="30" t="str">
        <x:v>Amendment</x:v>
      </x:c>
      <x:c r="B12" s="30" t="str">
        <x:v>ISO 37301:2021/Amd 1:2024</x:v>
      </x:c>
      <x:c r="C12" s="30" t="str">
        <x:v>Climate action changes applicable to ISO 37301:2021.</x:v>
      </x:c>
      <x:c r="D12" s="30" t="str">
        <x:v>https://www.iso.org/standard/88422.html</x:v>
      </x:c>
    </x:row>
    <x:row r="13">
      <x:c r="A13" s="30" t="str">
        <x:v>Current State</x:v>
      </x:c>
      <x:c r="B13" s="30" t="str">
        <x:v>Conforming</x:v>
      </x:c>
      <x:c r="C13" s="30" t="str"/>
      <x:c r="D13" s="30" t="str"/>
    </x:row>
    <x:row r="14">
      <x:c r="A14" s="30" t="str">
        <x:v>Current State</x:v>
      </x:c>
      <x:c r="B14" s="30" t="str">
        <x:v>Partially Conforming</x:v>
      </x:c>
      <x:c r="C14" s="30" t="str"/>
      <x:c r="D14" s="30" t="str"/>
    </x:row>
    <x:row r="15">
      <x:c r="A15" s="30" t="str">
        <x:v>Current State</x:v>
      </x:c>
      <x:c r="B15" s="30" t="str">
        <x:v>Nonconforming</x:v>
      </x:c>
      <x:c r="C15" s="30" t="str"/>
      <x:c r="D15" s="30" t="str"/>
    </x:row>
    <x:row r="16">
      <x:c r="A16" s="30" t="str">
        <x:v>Current State</x:v>
      </x:c>
      <x:c r="B16" s="30" t="str">
        <x:v>Not Assessed</x:v>
      </x:c>
      <x:c r="C16" s="30" t="str"/>
      <x:c r="D16" s="30" t="str"/>
    </x:row>
    <x:row r="17">
      <x:c r="A17" s="30" t="str">
        <x:v>Current State</x:v>
      </x:c>
      <x:c r="B17" s="30" t="str">
        <x:v>N/A</x:v>
      </x:c>
      <x:c r="C17" s="30" t="str"/>
      <x:c r="D17" s="30" t="str"/>
    </x:row>
    <x:row r="18">
      <x:c r="A18" s="30" t="str">
        <x:v>Action Status</x:v>
      </x:c>
      <x:c r="B18" s="30" t="str">
        <x:v>Open</x:v>
      </x:c>
      <x:c r="C18" s="30" t="str"/>
      <x:c r="D18" s="30" t="str"/>
    </x:row>
    <x:row r="19">
      <x:c r="A19" s="30" t="str">
        <x:v>Action Status</x:v>
      </x:c>
      <x:c r="B19" s="30" t="str">
        <x:v>In Progress</x:v>
      </x:c>
      <x:c r="C19" s="30" t="str"/>
      <x:c r="D19" s="30" t="str"/>
    </x:row>
    <x:row r="20">
      <x:c r="A20" s="30" t="str">
        <x:v>Action Status</x:v>
      </x:c>
      <x:c r="B20" s="30" t="str">
        <x:v>Closed</x:v>
      </x:c>
      <x:c r="C20" s="30" t="str"/>
      <x:c r="D20" s="30" t="str"/>
    </x:row>
    <x:row r="22" ht="30" customHeight="1">
      <x:c r="A22" s="37" t="str">
        <x:v>[Note] Jurisdiction-specific legal, regulatory, licensing or permit references must be verified from authoritative sources before controlled use.</x:v>
      </x:c>
      <x:c r="B22" s="37"/>
      <x:c r="C22" s="37"/>
      <x:c r="D22" s="37"/>
    </x:row>
  </x:sheetData>
  <x:mergeCells>
    <x:mergeCell ref="A1:D1"/>
    <x:mergeCell ref="A2:D2"/>
    <x:mergeCell ref="A3:D3"/>
    <x:mergeCell ref="A22:D2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2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CMS-ASM-001 | Version: 1.0 | Effective Date: 2026-09-18 | Applied Standard: ISO 37301:2021 + Amd 1:2024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